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660" windowHeight="5490"/>
  </bookViews>
  <sheets>
    <sheet name="2017" sheetId="1" r:id="rId1"/>
    <sheet name="2018" sheetId="6" r:id="rId2"/>
    <sheet name="2019" sheetId="11" r:id="rId3"/>
  </sheets>
  <definedNames>
    <definedName name="_xlnm.Print_Titles" localSheetId="0">'2017'!$A:$B</definedName>
    <definedName name="_xlnm.Print_Titles" localSheetId="1">'2018'!$A:$D</definedName>
    <definedName name="_xlnm.Print_Titles" localSheetId="2">'2019'!$A:$B</definedName>
  </definedNames>
  <calcPr calcId="145621"/>
</workbook>
</file>

<file path=xl/calcChain.xml><?xml version="1.0" encoding="utf-8"?>
<calcChain xmlns="http://schemas.openxmlformats.org/spreadsheetml/2006/main">
  <c r="AJ25" i="1" l="1"/>
  <c r="AJ19" i="1"/>
  <c r="AJ18" i="1"/>
  <c r="O19" i="1"/>
  <c r="O18" i="1"/>
  <c r="L25" i="1"/>
  <c r="L24" i="1"/>
  <c r="L18" i="1"/>
  <c r="BU57" i="1" l="1"/>
  <c r="BV57" i="1"/>
  <c r="BW57" i="1"/>
  <c r="BW56" i="1"/>
  <c r="BV56" i="1"/>
  <c r="BU56" i="1"/>
  <c r="BW52" i="1"/>
  <c r="BV52" i="1"/>
  <c r="BU52" i="1"/>
  <c r="BU45" i="1"/>
  <c r="BV45" i="1"/>
  <c r="BW45" i="1"/>
  <c r="BU46" i="1"/>
  <c r="BV46" i="1"/>
  <c r="BW46" i="1"/>
  <c r="BU47" i="1"/>
  <c r="BV47" i="1"/>
  <c r="BW47" i="1"/>
  <c r="BW44" i="1"/>
  <c r="BV44" i="1"/>
  <c r="BU44" i="1"/>
  <c r="BU38" i="1"/>
  <c r="BV38" i="1"/>
  <c r="BW38" i="1"/>
  <c r="BW41" i="1" s="1"/>
  <c r="BU39" i="1"/>
  <c r="BV39" i="1"/>
  <c r="BW39" i="1"/>
  <c r="BU40" i="1"/>
  <c r="BV40" i="1"/>
  <c r="BW40" i="1"/>
  <c r="BW37" i="1"/>
  <c r="BV37" i="1"/>
  <c r="BU37" i="1"/>
  <c r="BU30" i="1"/>
  <c r="BV30" i="1"/>
  <c r="BW30" i="1"/>
  <c r="BU31" i="1"/>
  <c r="BU34" i="1" s="1"/>
  <c r="BV31" i="1"/>
  <c r="BW31" i="1"/>
  <c r="BW34" i="1" s="1"/>
  <c r="BU32" i="1"/>
  <c r="BV32" i="1"/>
  <c r="BW32" i="1"/>
  <c r="BU33" i="1"/>
  <c r="BV33" i="1"/>
  <c r="BW33" i="1"/>
  <c r="BW29" i="1"/>
  <c r="BV29" i="1"/>
  <c r="BU29" i="1"/>
  <c r="BU17" i="1"/>
  <c r="BV17" i="1"/>
  <c r="BW17" i="1"/>
  <c r="BU18" i="1"/>
  <c r="BV18" i="1"/>
  <c r="BW18" i="1"/>
  <c r="BU19" i="1"/>
  <c r="BV19" i="1"/>
  <c r="BW19" i="1"/>
  <c r="BU20" i="1"/>
  <c r="BV20" i="1"/>
  <c r="BW20" i="1"/>
  <c r="BU21" i="1"/>
  <c r="BV21" i="1"/>
  <c r="BW21" i="1"/>
  <c r="BU22" i="1"/>
  <c r="BV22" i="1"/>
  <c r="BW22" i="1"/>
  <c r="BW26" i="1" s="1"/>
  <c r="BU23" i="1"/>
  <c r="BV23" i="1"/>
  <c r="BW23" i="1"/>
  <c r="BU24" i="1"/>
  <c r="BV24" i="1"/>
  <c r="BW24" i="1"/>
  <c r="BU25" i="1"/>
  <c r="BV25" i="1"/>
  <c r="BV26" i="1" s="1"/>
  <c r="BW25" i="1"/>
  <c r="BW16" i="1"/>
  <c r="BV16" i="1"/>
  <c r="BU16" i="1"/>
  <c r="D59" i="1"/>
  <c r="E59" i="1"/>
  <c r="F59" i="1"/>
  <c r="G59" i="1"/>
  <c r="H59" i="1"/>
  <c r="I59" i="1"/>
  <c r="J59" i="1"/>
  <c r="K59" i="1"/>
  <c r="M59" i="1"/>
  <c r="N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C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C58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C53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C48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C41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B59" i="1" s="1"/>
  <c r="BC34" i="1"/>
  <c r="BD34" i="1"/>
  <c r="BD59" i="1" s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V34" i="1"/>
  <c r="C34" i="1"/>
  <c r="D26" i="1"/>
  <c r="E26" i="1"/>
  <c r="F26" i="1"/>
  <c r="G26" i="1"/>
  <c r="H26" i="1"/>
  <c r="I26" i="1"/>
  <c r="J26" i="1"/>
  <c r="K26" i="1"/>
  <c r="L26" i="1"/>
  <c r="L59" i="1" s="1"/>
  <c r="M26" i="1"/>
  <c r="N26" i="1"/>
  <c r="O26" i="1"/>
  <c r="O59" i="1" s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J59" i="1" s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C26" i="1"/>
  <c r="C59" i="1" s="1"/>
  <c r="I24" i="11"/>
  <c r="BU56" i="11"/>
  <c r="BV56" i="11"/>
  <c r="BW56" i="11"/>
  <c r="BW55" i="11"/>
  <c r="BV55" i="11"/>
  <c r="BU55" i="11"/>
  <c r="BW51" i="11"/>
  <c r="BW52" i="11" s="1"/>
  <c r="BV51" i="11"/>
  <c r="BV52" i="11" s="1"/>
  <c r="BU51" i="11"/>
  <c r="BU52" i="11" s="1"/>
  <c r="BU44" i="11"/>
  <c r="BV44" i="11"/>
  <c r="BW44" i="11"/>
  <c r="BU45" i="11"/>
  <c r="BV45" i="11"/>
  <c r="BW45" i="11"/>
  <c r="BU46" i="11"/>
  <c r="BV46" i="11"/>
  <c r="BW46" i="11"/>
  <c r="BW43" i="11"/>
  <c r="BV43" i="11"/>
  <c r="BU43" i="11"/>
  <c r="BU37" i="11"/>
  <c r="BV37" i="11"/>
  <c r="BW37" i="11"/>
  <c r="BU38" i="11"/>
  <c r="BV38" i="11"/>
  <c r="BW38" i="11"/>
  <c r="BU39" i="11"/>
  <c r="BV39" i="11"/>
  <c r="BW39" i="11"/>
  <c r="BW36" i="11"/>
  <c r="BV36" i="11"/>
  <c r="BU36" i="11"/>
  <c r="BU29" i="11"/>
  <c r="BV29" i="11"/>
  <c r="BW29" i="11"/>
  <c r="BU30" i="11"/>
  <c r="BV30" i="11"/>
  <c r="BW30" i="11"/>
  <c r="BU31" i="11"/>
  <c r="BV31" i="11"/>
  <c r="BW31" i="11"/>
  <c r="BU32" i="11"/>
  <c r="BV32" i="11"/>
  <c r="BW32" i="11"/>
  <c r="BW28" i="11"/>
  <c r="BV28" i="11"/>
  <c r="BU28" i="11"/>
  <c r="BW16" i="11"/>
  <c r="BW17" i="11"/>
  <c r="BW18" i="11"/>
  <c r="BW19" i="11"/>
  <c r="BW20" i="11"/>
  <c r="BW21" i="11"/>
  <c r="BW22" i="11"/>
  <c r="BW23" i="11"/>
  <c r="BW24" i="11"/>
  <c r="BW15" i="11"/>
  <c r="BV16" i="11"/>
  <c r="BV17" i="11"/>
  <c r="BV18" i="11"/>
  <c r="BV19" i="11"/>
  <c r="BV20" i="11"/>
  <c r="BV21" i="11"/>
  <c r="BV22" i="11"/>
  <c r="BV23" i="11"/>
  <c r="BV24" i="11"/>
  <c r="BV15" i="11"/>
  <c r="BU16" i="11"/>
  <c r="BU17" i="11"/>
  <c r="BU18" i="11"/>
  <c r="BU19" i="11"/>
  <c r="BU20" i="11"/>
  <c r="BU21" i="11"/>
  <c r="BU22" i="11"/>
  <c r="BU23" i="11"/>
  <c r="BU24" i="11"/>
  <c r="BU15" i="11"/>
  <c r="D57" i="11"/>
  <c r="E57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X57" i="11"/>
  <c r="Y57" i="11"/>
  <c r="Z57" i="11"/>
  <c r="AA57" i="11"/>
  <c r="AB57" i="11"/>
  <c r="AC57" i="11"/>
  <c r="AD57" i="11"/>
  <c r="AE57" i="11"/>
  <c r="AF57" i="11"/>
  <c r="AG57" i="11"/>
  <c r="AH57" i="11"/>
  <c r="AI57" i="11"/>
  <c r="AJ57" i="11"/>
  <c r="AK57" i="11"/>
  <c r="AL57" i="11"/>
  <c r="AM57" i="11"/>
  <c r="AN57" i="11"/>
  <c r="AO57" i="11"/>
  <c r="AP57" i="11"/>
  <c r="AQ57" i="11"/>
  <c r="AR57" i="11"/>
  <c r="AS57" i="11"/>
  <c r="AT57" i="11"/>
  <c r="AU57" i="11"/>
  <c r="AV57" i="11"/>
  <c r="AW57" i="11"/>
  <c r="AX57" i="11"/>
  <c r="AY57" i="11"/>
  <c r="AZ57" i="11"/>
  <c r="BA57" i="11"/>
  <c r="BB57" i="11"/>
  <c r="BC57" i="11"/>
  <c r="BD57" i="11"/>
  <c r="BE57" i="11"/>
  <c r="BF57" i="11"/>
  <c r="BG57" i="11"/>
  <c r="BH57" i="11"/>
  <c r="BI57" i="11"/>
  <c r="BJ57" i="11"/>
  <c r="BK57" i="11"/>
  <c r="BL57" i="11"/>
  <c r="BM57" i="11"/>
  <c r="BN57" i="11"/>
  <c r="BO57" i="11"/>
  <c r="BP57" i="11"/>
  <c r="BQ57" i="11"/>
  <c r="BR57" i="11"/>
  <c r="BS57" i="11"/>
  <c r="BT57" i="11"/>
  <c r="BV57" i="11"/>
  <c r="D52" i="11"/>
  <c r="E52" i="11"/>
  <c r="F52" i="11"/>
  <c r="G52" i="11"/>
  <c r="H52" i="11"/>
  <c r="I52" i="11"/>
  <c r="J52" i="11"/>
  <c r="K52" i="11"/>
  <c r="L52" i="11"/>
  <c r="M52" i="11"/>
  <c r="N52" i="11"/>
  <c r="O52" i="11"/>
  <c r="P52" i="11"/>
  <c r="Q52" i="11"/>
  <c r="R52" i="11"/>
  <c r="S52" i="11"/>
  <c r="T52" i="11"/>
  <c r="U52" i="11"/>
  <c r="V52" i="11"/>
  <c r="W52" i="11"/>
  <c r="X52" i="11"/>
  <c r="Y52" i="11"/>
  <c r="Z52" i="11"/>
  <c r="AA52" i="11"/>
  <c r="AB52" i="11"/>
  <c r="AC52" i="11"/>
  <c r="AD52" i="11"/>
  <c r="AE52" i="11"/>
  <c r="AF52" i="11"/>
  <c r="AG52" i="11"/>
  <c r="AH52" i="11"/>
  <c r="AI52" i="11"/>
  <c r="AJ52" i="11"/>
  <c r="AK52" i="11"/>
  <c r="AL52" i="11"/>
  <c r="AM52" i="11"/>
  <c r="AN52" i="11"/>
  <c r="AO52" i="11"/>
  <c r="AP52" i="11"/>
  <c r="AQ52" i="11"/>
  <c r="AR52" i="11"/>
  <c r="AS52" i="11"/>
  <c r="AT52" i="11"/>
  <c r="AU52" i="11"/>
  <c r="AV52" i="11"/>
  <c r="AW52" i="11"/>
  <c r="AX52" i="11"/>
  <c r="AY52" i="11"/>
  <c r="AZ52" i="11"/>
  <c r="BA52" i="11"/>
  <c r="BB52" i="11"/>
  <c r="BC52" i="11"/>
  <c r="BD52" i="11"/>
  <c r="BE52" i="11"/>
  <c r="BF52" i="11"/>
  <c r="BG52" i="11"/>
  <c r="BH52" i="11"/>
  <c r="BI52" i="11"/>
  <c r="BJ52" i="11"/>
  <c r="BK52" i="11"/>
  <c r="BL52" i="11"/>
  <c r="BM52" i="11"/>
  <c r="BN52" i="11"/>
  <c r="BO52" i="11"/>
  <c r="BP52" i="11"/>
  <c r="BQ52" i="11"/>
  <c r="BR52" i="11"/>
  <c r="BS52" i="11"/>
  <c r="BT52" i="11"/>
  <c r="D47" i="11"/>
  <c r="E47" i="11"/>
  <c r="F47" i="11"/>
  <c r="G47" i="11"/>
  <c r="H47" i="11"/>
  <c r="I47" i="11"/>
  <c r="J47" i="11"/>
  <c r="K47" i="11"/>
  <c r="L47" i="11"/>
  <c r="M47" i="11"/>
  <c r="N47" i="11"/>
  <c r="O47" i="11"/>
  <c r="P47" i="11"/>
  <c r="Q47" i="11"/>
  <c r="R47" i="11"/>
  <c r="S47" i="11"/>
  <c r="T47" i="11"/>
  <c r="U47" i="11"/>
  <c r="V47" i="11"/>
  <c r="W47" i="11"/>
  <c r="X47" i="11"/>
  <c r="Y47" i="11"/>
  <c r="Z47" i="11"/>
  <c r="AA47" i="11"/>
  <c r="AB47" i="11"/>
  <c r="AC47" i="11"/>
  <c r="AD47" i="11"/>
  <c r="AE47" i="11"/>
  <c r="AF47" i="11"/>
  <c r="AG47" i="11"/>
  <c r="AH47" i="11"/>
  <c r="AI47" i="11"/>
  <c r="AJ47" i="11"/>
  <c r="AK47" i="11"/>
  <c r="AL47" i="11"/>
  <c r="AM47" i="11"/>
  <c r="AN47" i="11"/>
  <c r="AO47" i="11"/>
  <c r="AP47" i="11"/>
  <c r="AQ47" i="11"/>
  <c r="AR47" i="11"/>
  <c r="AS47" i="11"/>
  <c r="AT47" i="11"/>
  <c r="AU47" i="11"/>
  <c r="AV47" i="11"/>
  <c r="AW47" i="11"/>
  <c r="AX47" i="11"/>
  <c r="AY47" i="11"/>
  <c r="AZ47" i="11"/>
  <c r="BA47" i="11"/>
  <c r="BB47" i="11"/>
  <c r="BC47" i="11"/>
  <c r="BD47" i="11"/>
  <c r="BE47" i="11"/>
  <c r="BF47" i="11"/>
  <c r="BG47" i="11"/>
  <c r="BH47" i="11"/>
  <c r="BI47" i="11"/>
  <c r="BJ47" i="11"/>
  <c r="BK47" i="11"/>
  <c r="BL47" i="11"/>
  <c r="BM47" i="11"/>
  <c r="BN47" i="11"/>
  <c r="BO47" i="11"/>
  <c r="BP47" i="11"/>
  <c r="BQ47" i="11"/>
  <c r="BR47" i="11"/>
  <c r="BS47" i="11"/>
  <c r="BT47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T40" i="11"/>
  <c r="U40" i="11"/>
  <c r="V40" i="11"/>
  <c r="W40" i="11"/>
  <c r="X40" i="11"/>
  <c r="Y40" i="11"/>
  <c r="Z40" i="11"/>
  <c r="AA40" i="11"/>
  <c r="AB40" i="11"/>
  <c r="AC40" i="11"/>
  <c r="AD40" i="11"/>
  <c r="AE40" i="11"/>
  <c r="AF40" i="11"/>
  <c r="AG40" i="11"/>
  <c r="AH40" i="11"/>
  <c r="AI40" i="11"/>
  <c r="AJ40" i="11"/>
  <c r="AK40" i="11"/>
  <c r="AL40" i="11"/>
  <c r="AM40" i="11"/>
  <c r="AN40" i="11"/>
  <c r="AO40" i="11"/>
  <c r="AP40" i="11"/>
  <c r="AQ40" i="11"/>
  <c r="AR40" i="11"/>
  <c r="AS40" i="11"/>
  <c r="AT40" i="11"/>
  <c r="AU40" i="11"/>
  <c r="AV40" i="11"/>
  <c r="AW40" i="11"/>
  <c r="AX40" i="11"/>
  <c r="AY40" i="11"/>
  <c r="AZ40" i="11"/>
  <c r="BA40" i="11"/>
  <c r="BB40" i="11"/>
  <c r="BC40" i="11"/>
  <c r="BD40" i="11"/>
  <c r="BE40" i="11"/>
  <c r="BF40" i="11"/>
  <c r="BG40" i="11"/>
  <c r="BH40" i="11"/>
  <c r="BI40" i="11"/>
  <c r="BJ40" i="11"/>
  <c r="BK40" i="11"/>
  <c r="BL40" i="11"/>
  <c r="BM40" i="11"/>
  <c r="BN40" i="11"/>
  <c r="BO40" i="11"/>
  <c r="BP40" i="11"/>
  <c r="BQ40" i="11"/>
  <c r="BR40" i="11"/>
  <c r="BS40" i="11"/>
  <c r="BT40" i="11"/>
  <c r="BU40" i="11"/>
  <c r="BW40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Y33" i="11"/>
  <c r="Z33" i="11"/>
  <c r="AA33" i="11"/>
  <c r="AB33" i="11"/>
  <c r="AC33" i="11"/>
  <c r="AD33" i="11"/>
  <c r="AE33" i="11"/>
  <c r="AF33" i="11"/>
  <c r="AG33" i="11"/>
  <c r="AH33" i="11"/>
  <c r="AI33" i="11"/>
  <c r="AJ33" i="11"/>
  <c r="AK33" i="11"/>
  <c r="AL33" i="11"/>
  <c r="AM33" i="11"/>
  <c r="AN33" i="11"/>
  <c r="AO33" i="11"/>
  <c r="AP33" i="11"/>
  <c r="AQ33" i="11"/>
  <c r="AR33" i="11"/>
  <c r="AS33" i="11"/>
  <c r="AT33" i="11"/>
  <c r="AU33" i="11"/>
  <c r="AV33" i="11"/>
  <c r="AW33" i="11"/>
  <c r="AX33" i="11"/>
  <c r="AY33" i="11"/>
  <c r="AZ33" i="11"/>
  <c r="BA33" i="11"/>
  <c r="BB33" i="11"/>
  <c r="BC33" i="11"/>
  <c r="BD33" i="11"/>
  <c r="BE33" i="11"/>
  <c r="BF33" i="11"/>
  <c r="BG33" i="11"/>
  <c r="BH33" i="11"/>
  <c r="BI33" i="11"/>
  <c r="BJ33" i="11"/>
  <c r="BK33" i="11"/>
  <c r="BL33" i="11"/>
  <c r="BM33" i="11"/>
  <c r="BN33" i="11"/>
  <c r="BO33" i="11"/>
  <c r="BP33" i="11"/>
  <c r="BQ33" i="11"/>
  <c r="BR33" i="11"/>
  <c r="BS33" i="11"/>
  <c r="BT33" i="11"/>
  <c r="D25" i="11"/>
  <c r="E25" i="11"/>
  <c r="E58" i="11" s="1"/>
  <c r="F25" i="11"/>
  <c r="G25" i="11"/>
  <c r="H25" i="11"/>
  <c r="I25" i="11"/>
  <c r="J25" i="11"/>
  <c r="K25" i="11"/>
  <c r="L25" i="11"/>
  <c r="M25" i="11"/>
  <c r="M58" i="11" s="1"/>
  <c r="N25" i="11"/>
  <c r="O25" i="11"/>
  <c r="P25" i="11"/>
  <c r="Q25" i="11"/>
  <c r="Q58" i="11" s="1"/>
  <c r="R25" i="11"/>
  <c r="S25" i="11"/>
  <c r="T25" i="11"/>
  <c r="U25" i="11"/>
  <c r="U58" i="11" s="1"/>
  <c r="V25" i="11"/>
  <c r="W25" i="11"/>
  <c r="X25" i="11"/>
  <c r="Y25" i="11"/>
  <c r="Y58" i="11" s="1"/>
  <c r="Z25" i="11"/>
  <c r="AA25" i="11"/>
  <c r="AB25" i="11"/>
  <c r="AC25" i="11"/>
  <c r="AC58" i="11" s="1"/>
  <c r="AD25" i="11"/>
  <c r="AE25" i="11"/>
  <c r="AF25" i="11"/>
  <c r="AG25" i="11"/>
  <c r="AG58" i="11" s="1"/>
  <c r="AH25" i="11"/>
  <c r="AI25" i="11"/>
  <c r="AJ25" i="11"/>
  <c r="AK25" i="11"/>
  <c r="AK58" i="11" s="1"/>
  <c r="AL25" i="11"/>
  <c r="AM25" i="11"/>
  <c r="AN25" i="11"/>
  <c r="AO25" i="11"/>
  <c r="AP25" i="11"/>
  <c r="AQ25" i="11"/>
  <c r="AR25" i="11"/>
  <c r="AS25" i="11"/>
  <c r="AS58" i="11" s="1"/>
  <c r="AT25" i="11"/>
  <c r="AU25" i="11"/>
  <c r="AV25" i="11"/>
  <c r="AW25" i="11"/>
  <c r="AW58" i="11" s="1"/>
  <c r="AX25" i="11"/>
  <c r="AY25" i="11"/>
  <c r="AZ25" i="11"/>
  <c r="BA25" i="11"/>
  <c r="BA58" i="11" s="1"/>
  <c r="BB25" i="11"/>
  <c r="BC25" i="11"/>
  <c r="BD25" i="11"/>
  <c r="BE25" i="11"/>
  <c r="BE58" i="11" s="1"/>
  <c r="BF25" i="11"/>
  <c r="BG25" i="11"/>
  <c r="BH25" i="11"/>
  <c r="BI25" i="11"/>
  <c r="BI58" i="11" s="1"/>
  <c r="BJ25" i="11"/>
  <c r="BK25" i="11"/>
  <c r="BL25" i="11"/>
  <c r="BM25" i="11"/>
  <c r="BM58" i="11" s="1"/>
  <c r="BN25" i="11"/>
  <c r="BO25" i="11"/>
  <c r="BP25" i="11"/>
  <c r="BQ25" i="11"/>
  <c r="BQ58" i="11" s="1"/>
  <c r="BR25" i="11"/>
  <c r="BS25" i="11"/>
  <c r="BT25" i="11"/>
  <c r="C57" i="11"/>
  <c r="C52" i="11"/>
  <c r="C47" i="11"/>
  <c r="C40" i="11"/>
  <c r="C33" i="11"/>
  <c r="C25" i="11"/>
  <c r="BU26" i="1" l="1"/>
  <c r="BU59" i="1" s="1"/>
  <c r="BV59" i="1"/>
  <c r="BW59" i="1"/>
  <c r="BV47" i="11"/>
  <c r="AO58" i="11"/>
  <c r="BR58" i="11"/>
  <c r="BN58" i="11"/>
  <c r="BJ58" i="11"/>
  <c r="BF58" i="11"/>
  <c r="BB58" i="11"/>
  <c r="AX58" i="11"/>
  <c r="AT58" i="11"/>
  <c r="AL58" i="11"/>
  <c r="AH58" i="11"/>
  <c r="AD58" i="11"/>
  <c r="Z58" i="11"/>
  <c r="V58" i="11"/>
  <c r="R58" i="11"/>
  <c r="N58" i="11"/>
  <c r="J58" i="11"/>
  <c r="F58" i="11"/>
  <c r="BU57" i="11"/>
  <c r="BT58" i="11"/>
  <c r="BP58" i="11"/>
  <c r="BD58" i="11"/>
  <c r="AV58" i="11"/>
  <c r="AR58" i="11"/>
  <c r="AJ58" i="11"/>
  <c r="AF58" i="11"/>
  <c r="AB58" i="11"/>
  <c r="X58" i="11"/>
  <c r="T58" i="11"/>
  <c r="P58" i="11"/>
  <c r="L58" i="11"/>
  <c r="H58" i="11"/>
  <c r="D58" i="11"/>
  <c r="BL58" i="11"/>
  <c r="BH58" i="11"/>
  <c r="AZ58" i="11"/>
  <c r="AN58" i="11"/>
  <c r="BS58" i="11"/>
  <c r="BO58" i="11"/>
  <c r="BK58" i="11"/>
  <c r="BG58" i="11"/>
  <c r="BC58" i="11"/>
  <c r="AY58" i="11"/>
  <c r="AU58" i="11"/>
  <c r="AQ58" i="11"/>
  <c r="AM58" i="11"/>
  <c r="AI58" i="11"/>
  <c r="AE58" i="11"/>
  <c r="AA58" i="11"/>
  <c r="W58" i="11"/>
  <c r="S58" i="11"/>
  <c r="O58" i="11"/>
  <c r="K58" i="11"/>
  <c r="G58" i="11"/>
  <c r="C58" i="11"/>
  <c r="BV25" i="11"/>
  <c r="I58" i="11"/>
  <c r="AP58" i="11"/>
  <c r="BU33" i="11"/>
  <c r="BV33" i="11"/>
  <c r="BV40" i="11"/>
  <c r="BU47" i="11"/>
  <c r="BW47" i="11"/>
  <c r="BU25" i="11"/>
  <c r="BW57" i="11"/>
  <c r="BW33" i="11"/>
  <c r="BW25" i="11"/>
  <c r="K24" i="6"/>
  <c r="BW24" i="6" s="1"/>
  <c r="BW28" i="6"/>
  <c r="BW29" i="6"/>
  <c r="BW30" i="6"/>
  <c r="BW31" i="6"/>
  <c r="BW32" i="6"/>
  <c r="BW27" i="6"/>
  <c r="BW16" i="6"/>
  <c r="BW17" i="6"/>
  <c r="BW18" i="6"/>
  <c r="BW19" i="6"/>
  <c r="BW20" i="6"/>
  <c r="BW21" i="6"/>
  <c r="BW22" i="6"/>
  <c r="BW23" i="6"/>
  <c r="BW15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AF57" i="6"/>
  <c r="AG57" i="6"/>
  <c r="AH57" i="6"/>
  <c r="AI57" i="6"/>
  <c r="AJ57" i="6"/>
  <c r="AK57" i="6"/>
  <c r="AL57" i="6"/>
  <c r="AM57" i="6"/>
  <c r="AN57" i="6"/>
  <c r="AO57" i="6"/>
  <c r="AP57" i="6"/>
  <c r="AQ57" i="6"/>
  <c r="AR57" i="6"/>
  <c r="AS57" i="6"/>
  <c r="AT57" i="6"/>
  <c r="AU57" i="6"/>
  <c r="AV57" i="6"/>
  <c r="AW57" i="6"/>
  <c r="AX57" i="6"/>
  <c r="AY57" i="6"/>
  <c r="AZ57" i="6"/>
  <c r="BA57" i="6"/>
  <c r="BB57" i="6"/>
  <c r="BC57" i="6"/>
  <c r="BD57" i="6"/>
  <c r="BE57" i="6"/>
  <c r="BF57" i="6"/>
  <c r="BG57" i="6"/>
  <c r="BH57" i="6"/>
  <c r="BI57" i="6"/>
  <c r="BJ57" i="6"/>
  <c r="BK57" i="6"/>
  <c r="BL57" i="6"/>
  <c r="BM57" i="6"/>
  <c r="BN57" i="6"/>
  <c r="BO57" i="6"/>
  <c r="BP57" i="6"/>
  <c r="BQ57" i="6"/>
  <c r="BR57" i="6"/>
  <c r="BS57" i="6"/>
  <c r="BT57" i="6"/>
  <c r="BU57" i="6"/>
  <c r="BV57" i="6"/>
  <c r="BW57" i="6"/>
  <c r="BX57" i="6"/>
  <c r="BY57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M52" i="6"/>
  <c r="AN52" i="6"/>
  <c r="AO52" i="6"/>
  <c r="AP52" i="6"/>
  <c r="AQ52" i="6"/>
  <c r="AR52" i="6"/>
  <c r="AS52" i="6"/>
  <c r="AT52" i="6"/>
  <c r="AU52" i="6"/>
  <c r="AV52" i="6"/>
  <c r="AW52" i="6"/>
  <c r="AX52" i="6"/>
  <c r="AY52" i="6"/>
  <c r="AZ52" i="6"/>
  <c r="BA52" i="6"/>
  <c r="BB52" i="6"/>
  <c r="BC52" i="6"/>
  <c r="BD52" i="6"/>
  <c r="BE52" i="6"/>
  <c r="BF52" i="6"/>
  <c r="BG52" i="6"/>
  <c r="BH52" i="6"/>
  <c r="BI52" i="6"/>
  <c r="BJ52" i="6"/>
  <c r="BK52" i="6"/>
  <c r="BL52" i="6"/>
  <c r="BM52" i="6"/>
  <c r="BN52" i="6"/>
  <c r="BO52" i="6"/>
  <c r="BP52" i="6"/>
  <c r="BQ52" i="6"/>
  <c r="BR52" i="6"/>
  <c r="BS52" i="6"/>
  <c r="BT52" i="6"/>
  <c r="BU52" i="6"/>
  <c r="BV52" i="6"/>
  <c r="BW52" i="6"/>
  <c r="BX52" i="6"/>
  <c r="BY52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AO47" i="6"/>
  <c r="AP47" i="6"/>
  <c r="AQ47" i="6"/>
  <c r="AR47" i="6"/>
  <c r="AS47" i="6"/>
  <c r="AT47" i="6"/>
  <c r="AU47" i="6"/>
  <c r="AV47" i="6"/>
  <c r="AW47" i="6"/>
  <c r="AX47" i="6"/>
  <c r="AY47" i="6"/>
  <c r="AZ47" i="6"/>
  <c r="BA47" i="6"/>
  <c r="BB47" i="6"/>
  <c r="BC47" i="6"/>
  <c r="BD47" i="6"/>
  <c r="BE47" i="6"/>
  <c r="BF47" i="6"/>
  <c r="BG47" i="6"/>
  <c r="BH47" i="6"/>
  <c r="BI47" i="6"/>
  <c r="BJ47" i="6"/>
  <c r="BK47" i="6"/>
  <c r="BL47" i="6"/>
  <c r="BM47" i="6"/>
  <c r="BN47" i="6"/>
  <c r="BO47" i="6"/>
  <c r="BP47" i="6"/>
  <c r="BQ47" i="6"/>
  <c r="BR47" i="6"/>
  <c r="BS47" i="6"/>
  <c r="BT47" i="6"/>
  <c r="BU47" i="6"/>
  <c r="BV47" i="6"/>
  <c r="BW47" i="6"/>
  <c r="BX47" i="6"/>
  <c r="BY47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M40" i="6"/>
  <c r="AN40" i="6"/>
  <c r="AO40" i="6"/>
  <c r="AP40" i="6"/>
  <c r="AQ40" i="6"/>
  <c r="AR40" i="6"/>
  <c r="AS40" i="6"/>
  <c r="AT40" i="6"/>
  <c r="AU40" i="6"/>
  <c r="AV40" i="6"/>
  <c r="AW40" i="6"/>
  <c r="AX40" i="6"/>
  <c r="AY40" i="6"/>
  <c r="AZ40" i="6"/>
  <c r="BA40" i="6"/>
  <c r="BB40" i="6"/>
  <c r="BC40" i="6"/>
  <c r="BD40" i="6"/>
  <c r="BE40" i="6"/>
  <c r="BF40" i="6"/>
  <c r="BG40" i="6"/>
  <c r="BH40" i="6"/>
  <c r="BI40" i="6"/>
  <c r="BJ40" i="6"/>
  <c r="BK40" i="6"/>
  <c r="BL40" i="6"/>
  <c r="BM40" i="6"/>
  <c r="BN40" i="6"/>
  <c r="BO40" i="6"/>
  <c r="BP40" i="6"/>
  <c r="BQ40" i="6"/>
  <c r="BR40" i="6"/>
  <c r="BS40" i="6"/>
  <c r="BT40" i="6"/>
  <c r="BU40" i="6"/>
  <c r="BV40" i="6"/>
  <c r="BW40" i="6"/>
  <c r="BX40" i="6"/>
  <c r="BY40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AN33" i="6"/>
  <c r="AO33" i="6"/>
  <c r="AP33" i="6"/>
  <c r="AQ33" i="6"/>
  <c r="AR33" i="6"/>
  <c r="AS33" i="6"/>
  <c r="AT33" i="6"/>
  <c r="AU33" i="6"/>
  <c r="AV33" i="6"/>
  <c r="AW33" i="6"/>
  <c r="AX33" i="6"/>
  <c r="AY33" i="6"/>
  <c r="AZ33" i="6"/>
  <c r="BA33" i="6"/>
  <c r="BB33" i="6"/>
  <c r="BC33" i="6"/>
  <c r="BD33" i="6"/>
  <c r="BE33" i="6"/>
  <c r="BF33" i="6"/>
  <c r="BG33" i="6"/>
  <c r="BH33" i="6"/>
  <c r="BI33" i="6"/>
  <c r="BJ33" i="6"/>
  <c r="BK33" i="6"/>
  <c r="BL33" i="6"/>
  <c r="BM33" i="6"/>
  <c r="BN33" i="6"/>
  <c r="BO33" i="6"/>
  <c r="BP33" i="6"/>
  <c r="BQ33" i="6"/>
  <c r="BR33" i="6"/>
  <c r="BS33" i="6"/>
  <c r="BT33" i="6"/>
  <c r="BU33" i="6"/>
  <c r="BV33" i="6"/>
  <c r="BX33" i="6"/>
  <c r="BY33" i="6"/>
  <c r="F25" i="6"/>
  <c r="G25" i="6"/>
  <c r="H25" i="6"/>
  <c r="H58" i="6" s="1"/>
  <c r="I25" i="6"/>
  <c r="J25" i="6"/>
  <c r="K25" i="6"/>
  <c r="L25" i="6"/>
  <c r="L58" i="6" s="1"/>
  <c r="M25" i="6"/>
  <c r="N25" i="6"/>
  <c r="O25" i="6"/>
  <c r="P25" i="6"/>
  <c r="P58" i="6" s="1"/>
  <c r="Q25" i="6"/>
  <c r="R25" i="6"/>
  <c r="S25" i="6"/>
  <c r="T25" i="6"/>
  <c r="T58" i="6" s="1"/>
  <c r="U25" i="6"/>
  <c r="V25" i="6"/>
  <c r="W25" i="6"/>
  <c r="X25" i="6"/>
  <c r="X58" i="6" s="1"/>
  <c r="Y25" i="6"/>
  <c r="Z25" i="6"/>
  <c r="AA25" i="6"/>
  <c r="AB25" i="6"/>
  <c r="AB58" i="6" s="1"/>
  <c r="AC25" i="6"/>
  <c r="AD25" i="6"/>
  <c r="AE25" i="6"/>
  <c r="AF25" i="6"/>
  <c r="AF58" i="6" s="1"/>
  <c r="AG25" i="6"/>
  <c r="AH25" i="6"/>
  <c r="AI25" i="6"/>
  <c r="AJ25" i="6"/>
  <c r="AK25" i="6"/>
  <c r="AK58" i="6" s="1"/>
  <c r="AL25" i="6"/>
  <c r="AM25" i="6"/>
  <c r="AN25" i="6"/>
  <c r="AO25" i="6"/>
  <c r="AO58" i="6" s="1"/>
  <c r="AP25" i="6"/>
  <c r="AQ25" i="6"/>
  <c r="AR25" i="6"/>
  <c r="AS25" i="6"/>
  <c r="AS58" i="6" s="1"/>
  <c r="AT25" i="6"/>
  <c r="AU25" i="6"/>
  <c r="AV25" i="6"/>
  <c r="AW25" i="6"/>
  <c r="AW58" i="6" s="1"/>
  <c r="AX25" i="6"/>
  <c r="AY25" i="6"/>
  <c r="AZ25" i="6"/>
  <c r="BA25" i="6"/>
  <c r="BA58" i="6" s="1"/>
  <c r="BB25" i="6"/>
  <c r="BC25" i="6"/>
  <c r="BD25" i="6"/>
  <c r="BE25" i="6"/>
  <c r="BE58" i="6" s="1"/>
  <c r="BF25" i="6"/>
  <c r="BG25" i="6"/>
  <c r="BH25" i="6"/>
  <c r="BI25" i="6"/>
  <c r="BI58" i="6" s="1"/>
  <c r="BJ25" i="6"/>
  <c r="BK25" i="6"/>
  <c r="BL25" i="6"/>
  <c r="BM25" i="6"/>
  <c r="BM58" i="6" s="1"/>
  <c r="BN25" i="6"/>
  <c r="BO25" i="6"/>
  <c r="BP25" i="6"/>
  <c r="BQ25" i="6"/>
  <c r="BQ58" i="6" s="1"/>
  <c r="BR25" i="6"/>
  <c r="BS25" i="6"/>
  <c r="BT25" i="6"/>
  <c r="BU25" i="6"/>
  <c r="BU58" i="6" s="1"/>
  <c r="BV25" i="6"/>
  <c r="BX25" i="6"/>
  <c r="BY25" i="6"/>
  <c r="BY58" i="6" s="1"/>
  <c r="E57" i="6"/>
  <c r="E52" i="6"/>
  <c r="E47" i="6"/>
  <c r="E40" i="6"/>
  <c r="E33" i="6"/>
  <c r="E25" i="6"/>
  <c r="BV58" i="11" l="1"/>
  <c r="BW58" i="11"/>
  <c r="BU58" i="11"/>
  <c r="BK58" i="6"/>
  <c r="AY58" i="6"/>
  <c r="AQ58" i="6"/>
  <c r="AA58" i="6"/>
  <c r="S58" i="6"/>
  <c r="G58" i="6"/>
  <c r="BS58" i="6"/>
  <c r="BG58" i="6"/>
  <c r="AU58" i="6"/>
  <c r="AM58" i="6"/>
  <c r="AE58" i="6"/>
  <c r="W58" i="6"/>
  <c r="O58" i="6"/>
  <c r="BW33" i="6"/>
  <c r="BO58" i="6"/>
  <c r="BC58" i="6"/>
  <c r="AI58" i="6"/>
  <c r="K58" i="6"/>
  <c r="AG58" i="6"/>
  <c r="AC58" i="6"/>
  <c r="Y58" i="6"/>
  <c r="U58" i="6"/>
  <c r="Q58" i="6"/>
  <c r="M58" i="6"/>
  <c r="I58" i="6"/>
  <c r="BV58" i="6"/>
  <c r="BR58" i="6"/>
  <c r="BN58" i="6"/>
  <c r="BJ58" i="6"/>
  <c r="BF58" i="6"/>
  <c r="BB58" i="6"/>
  <c r="AX58" i="6"/>
  <c r="AT58" i="6"/>
  <c r="AP58" i="6"/>
  <c r="AL58" i="6"/>
  <c r="AH58" i="6"/>
  <c r="AD58" i="6"/>
  <c r="Z58" i="6"/>
  <c r="V58" i="6"/>
  <c r="R58" i="6"/>
  <c r="N58" i="6"/>
  <c r="J58" i="6"/>
  <c r="F58" i="6"/>
  <c r="E58" i="6"/>
  <c r="BW25" i="6"/>
  <c r="BX58" i="6"/>
  <c r="BT58" i="6"/>
  <c r="BP58" i="6"/>
  <c r="BL58" i="6"/>
  <c r="BH58" i="6"/>
  <c r="BD58" i="6"/>
  <c r="AZ58" i="6"/>
  <c r="AV58" i="6"/>
  <c r="AR58" i="6"/>
  <c r="AN58" i="6"/>
  <c r="AJ58" i="6"/>
  <c r="BW58" i="6" l="1"/>
</calcChain>
</file>

<file path=xl/sharedStrings.xml><?xml version="1.0" encoding="utf-8"?>
<sst xmlns="http://schemas.openxmlformats.org/spreadsheetml/2006/main" count="601" uniqueCount="133">
  <si>
    <t>UNIONE RENO GALLIERA</t>
  </si>
  <si>
    <t>CITTA' METROPOLITANA DI BOLOGNA</t>
  </si>
  <si>
    <t>Allegato 1</t>
  </si>
  <si>
    <t>TITOLI E MACROAGGREGATI DI SPESA</t>
  </si>
  <si>
    <t>1</t>
  </si>
  <si>
    <t>2</t>
  </si>
  <si>
    <t>3</t>
  </si>
  <si>
    <t>4</t>
  </si>
  <si>
    <t>5</t>
  </si>
  <si>
    <t>Servizi istituzionali, generali e
di gestione</t>
  </si>
  <si>
    <t>Giustizia</t>
  </si>
  <si>
    <t>Ordine pubblico e sicurezza</t>
  </si>
  <si>
    <t>Istruzione e diritto allo studio</t>
  </si>
  <si>
    <t>Tutela e valorizzazione dei beni
e delle attività culturali</t>
  </si>
  <si>
    <t>Competenza</t>
  </si>
  <si>
    <t>Cassa</t>
  </si>
  <si>
    <t>di cui fondo
pluriennale
vincolato</t>
  </si>
  <si>
    <t>RIPIANO DISAVANZO NELL'ESERCIZIO</t>
  </si>
  <si>
    <t>TITOLO 1 - Spese correnti</t>
  </si>
  <si>
    <t>10</t>
  </si>
  <si>
    <t>101</t>
  </si>
  <si>
    <t>Redditi da lavoro dipendente</t>
  </si>
  <si>
    <t>0,00</t>
  </si>
  <si>
    <t>102</t>
  </si>
  <si>
    <t>Imposte e tasse a carico dell'ente</t>
  </si>
  <si>
    <t>11</t>
  </si>
  <si>
    <t>14</t>
  </si>
  <si>
    <t>13</t>
  </si>
  <si>
    <t>15</t>
  </si>
  <si>
    <t>103</t>
  </si>
  <si>
    <t>Acquisto di beni e servizi</t>
  </si>
  <si>
    <t>8</t>
  </si>
  <si>
    <t>104</t>
  </si>
  <si>
    <t>Trasferimenti correnti</t>
  </si>
  <si>
    <t>105</t>
  </si>
  <si>
    <t>Trasferimenti di tributi (solo per le Regioni)</t>
  </si>
  <si>
    <t>106</t>
  </si>
  <si>
    <t>Fondi perequativi (solo per le Regioni)</t>
  </si>
  <si>
    <t>107</t>
  </si>
  <si>
    <t>Interessi passivi</t>
  </si>
  <si>
    <t>108</t>
  </si>
  <si>
    <t>Altre spese per redditi da capitale</t>
  </si>
  <si>
    <t>109</t>
  </si>
  <si>
    <t>Rimborsi e poste correttive delle entrate</t>
  </si>
  <si>
    <t>12</t>
  </si>
  <si>
    <t>110</t>
  </si>
  <si>
    <t>Altre spese correnti</t>
  </si>
  <si>
    <t>300</t>
  </si>
  <si>
    <t>18</t>
  </si>
  <si>
    <t>16</t>
  </si>
  <si>
    <t>9</t>
  </si>
  <si>
    <t>100</t>
  </si>
  <si>
    <t>Totale TITOLO 1</t>
  </si>
  <si>
    <t>7</t>
  </si>
  <si>
    <t>TITOLO 2 - Spese in conto capitale</t>
  </si>
  <si>
    <t>20</t>
  </si>
  <si>
    <t>201</t>
  </si>
  <si>
    <t>Tributi in conto capitale a carico dell'ente</t>
  </si>
  <si>
    <t>202</t>
  </si>
  <si>
    <t>Investimenti fissi lordi e acquisto di terreni</t>
  </si>
  <si>
    <t>203</t>
  </si>
  <si>
    <t>Contributi agli investimenti</t>
  </si>
  <si>
    <t>204</t>
  </si>
  <si>
    <t>Altri trasferimenti in conto capitale</t>
  </si>
  <si>
    <t>205</t>
  </si>
  <si>
    <t>Altre spese in conto capitale</t>
  </si>
  <si>
    <t>200</t>
  </si>
  <si>
    <t>Totale TITOLO 2</t>
  </si>
  <si>
    <t>301</t>
  </si>
  <si>
    <t>TITOLO 3 - Spese per incremento attività finanziarie</t>
  </si>
  <si>
    <t>Acquisizioni di attività finanziarie</t>
  </si>
  <si>
    <t>302</t>
  </si>
  <si>
    <t>Concessione crediti di breve termine</t>
  </si>
  <si>
    <t>303</t>
  </si>
  <si>
    <t>Concessione crediti di medio-lungo termine</t>
  </si>
  <si>
    <t>304</t>
  </si>
  <si>
    <t>Altre spese per incremento di attività finanziarie</t>
  </si>
  <si>
    <t>Totale TITOLO 3</t>
  </si>
  <si>
    <t>401</t>
  </si>
  <si>
    <t>Rimborso di titoli obbligazionari</t>
  </si>
  <si>
    <t>402</t>
  </si>
  <si>
    <t>Rimborso prestiti a breve termine</t>
  </si>
  <si>
    <t>403</t>
  </si>
  <si>
    <t>Rimborso mutui e altri finanziamenti a medio lungo termine</t>
  </si>
  <si>
    <t>404</t>
  </si>
  <si>
    <t>Rimborso di altre forme di indebitamento</t>
  </si>
  <si>
    <t>400</t>
  </si>
  <si>
    <t>Totale TITOLO 4</t>
  </si>
  <si>
    <t>TITOLO 5 - Chiusura Anticipazioni ricevute da istituto</t>
  </si>
  <si>
    <t>tesoriere/cassiere</t>
  </si>
  <si>
    <t>50</t>
  </si>
  <si>
    <t>501</t>
  </si>
  <si>
    <t>Chiusura Anticipazioni ricevute da istituto tesoriere/cassiere</t>
  </si>
  <si>
    <t>500</t>
  </si>
  <si>
    <t>Totale TITOLO 5</t>
  </si>
  <si>
    <t>TITOLO 7 - Uscite per conto terzi e partite di giro</t>
  </si>
  <si>
    <t>701</t>
  </si>
  <si>
    <t>Uscite per partite di giro</t>
  </si>
  <si>
    <t>702</t>
  </si>
  <si>
    <t>Uscite per conto terzi</t>
  </si>
  <si>
    <t>700</t>
  </si>
  <si>
    <t>Totale TITOLO 7</t>
  </si>
  <si>
    <t>TOTALE MISSIONI - TOTALE GENERALE DELLE SPESE</t>
  </si>
  <si>
    <t>Turismo</t>
  </si>
  <si>
    <t>Assetto del territorio ed edilizia
abitativa</t>
  </si>
  <si>
    <t>Sviluppo sostenibile e tutela
del territorio e dell'ambiente</t>
  </si>
  <si>
    <t>Trasporti e diritto alla mobilità</t>
  </si>
  <si>
    <t>19</t>
  </si>
  <si>
    <t>Soccorso Civile</t>
  </si>
  <si>
    <t>Diritti sociali, politiche sociali e
famiglia</t>
  </si>
  <si>
    <t>Tutela della salute</t>
  </si>
  <si>
    <t>Sviluppo economico e
competitività</t>
  </si>
  <si>
    <t>Politiche per il lavoro e la
formazione professionale</t>
  </si>
  <si>
    <t>17</t>
  </si>
  <si>
    <t>Agricoltura, politiche
agroalimentari e pesca</t>
  </si>
  <si>
    <t>Energia e diversificazione delle
fonti energetiche</t>
  </si>
  <si>
    <t>Relazioni con le altre
autonomie territoriali e locali</t>
  </si>
  <si>
    <t>Relazioni internazionali</t>
  </si>
  <si>
    <t>Fondi e accantonamenti</t>
  </si>
  <si>
    <t>60</t>
  </si>
  <si>
    <t>99</t>
  </si>
  <si>
    <t>Ripiano
disavanzo</t>
  </si>
  <si>
    <t>Totale generale delle spese</t>
  </si>
  <si>
    <t>Debito pubblico</t>
  </si>
  <si>
    <t>Anticipazioni finanziarie</t>
  </si>
  <si>
    <t>Servizi per conto terzi</t>
  </si>
  <si>
    <r>
      <t xml:space="preserve">ENTI IN CONTABILITA' FINANZIARIA SOGGETTI AL DLGS 118/2011
</t>
    </r>
    <r>
      <rPr>
        <sz val="10"/>
        <color indexed="8"/>
        <rFont val="Calibri"/>
        <family val="2"/>
      </rPr>
      <t>Regioni, Province autonome, enti regionali e enti local
Prospetto di cui all'articolo 8, comma 1, del Decreto Legge 24 aprile 2014, n. 66</t>
    </r>
  </si>
  <si>
    <r>
      <t xml:space="preserve">SPESE
Dati Previsionali anno </t>
    </r>
    <r>
      <rPr>
        <sz val="10"/>
        <color indexed="8"/>
        <rFont val="Arial"/>
        <family val="2"/>
      </rPr>
      <t xml:space="preserve">2017 </t>
    </r>
    <r>
      <rPr>
        <b/>
        <sz val="10"/>
        <color indexed="8"/>
        <rFont val="Calibri"/>
        <family val="2"/>
      </rPr>
      <t>(*)</t>
    </r>
  </si>
  <si>
    <r>
      <t>TITOLO 4 - Rimbors</t>
    </r>
    <r>
      <rPr>
        <b/>
        <strike/>
        <sz val="10"/>
        <color indexed="8"/>
        <rFont val="Calibri"/>
        <family val="2"/>
      </rPr>
      <t xml:space="preserve">o </t>
    </r>
    <r>
      <rPr>
        <b/>
        <sz val="10"/>
        <color indexed="8"/>
        <rFont val="Calibri"/>
        <family val="2"/>
      </rPr>
      <t>prestiti</t>
    </r>
  </si>
  <si>
    <r>
      <t xml:space="preserve">SPESE
Dati Previsionali anno </t>
    </r>
    <r>
      <rPr>
        <sz val="10"/>
        <color indexed="8"/>
        <rFont val="Arial"/>
        <family val="2"/>
      </rPr>
      <t xml:space="preserve">2018 </t>
    </r>
    <r>
      <rPr>
        <b/>
        <sz val="10"/>
        <color indexed="8"/>
        <rFont val="Calibri"/>
        <family val="2"/>
      </rPr>
      <t>(*)</t>
    </r>
  </si>
  <si>
    <r>
      <t xml:space="preserve">SPESE
Dati Previsionali anno </t>
    </r>
    <r>
      <rPr>
        <sz val="10"/>
        <color indexed="8"/>
        <rFont val="Arial"/>
        <family val="2"/>
      </rPr>
      <t xml:space="preserve">2019 </t>
    </r>
    <r>
      <rPr>
        <b/>
        <sz val="10"/>
        <color indexed="8"/>
        <rFont val="Calibri"/>
        <family val="2"/>
      </rPr>
      <t>(*)</t>
    </r>
  </si>
  <si>
    <t>Politiche giovanili, sport e
tempo libero</t>
  </si>
  <si>
    <t>(*) I dati indicano le previsioni di competenza e di cassa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</si>
</sst>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0"/>
      <name val="Arial"/>
    </font>
    <font>
      <sz val="10"/>
      <color indexed="8"/>
      <name val="Arial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Calibri"/>
      <family val="2"/>
    </font>
    <font>
      <b/>
      <strike/>
      <sz val="10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Border="1"/>
    <xf numFmtId="0" fontId="4" fillId="0" borderId="0" xfId="0" applyFont="1"/>
    <xf numFmtId="0" fontId="3" fillId="0" borderId="0" xfId="0" applyFont="1" applyAlignment="1">
      <alignment vertical="top" wrapText="1"/>
    </xf>
    <xf numFmtId="0" fontId="4" fillId="0" borderId="0" xfId="0" applyFont="1" applyBorder="1"/>
    <xf numFmtId="0" fontId="2" fillId="0" borderId="8" xfId="0" applyFont="1" applyBorder="1" applyAlignment="1">
      <alignment vertical="top" wrapText="1"/>
    </xf>
    <xf numFmtId="0" fontId="4" fillId="0" borderId="2" xfId="0" applyFont="1" applyBorder="1" applyAlignme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6" xfId="0" applyFont="1" applyBorder="1" applyAlignment="1"/>
    <xf numFmtId="0" fontId="2" fillId="0" borderId="0" xfId="0" applyFont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4" fillId="4" borderId="0" xfId="0" applyFont="1" applyFill="1"/>
    <xf numFmtId="0" fontId="8" fillId="4" borderId="0" xfId="0" applyFont="1" applyFill="1"/>
    <xf numFmtId="0" fontId="4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8" fillId="4" borderId="7" xfId="0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0" fontId="4" fillId="4" borderId="7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6" fillId="4" borderId="6" xfId="0" applyFont="1" applyFill="1" applyBorder="1" applyAlignment="1">
      <alignment vertical="top" wrapText="1"/>
    </xf>
    <xf numFmtId="0" fontId="8" fillId="4" borderId="9" xfId="0" applyFont="1" applyFill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4" fillId="0" borderId="13" xfId="0" applyFont="1" applyBorder="1" applyAlignment="1"/>
    <xf numFmtId="0" fontId="5" fillId="0" borderId="0" xfId="0" applyFont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43" fontId="4" fillId="0" borderId="0" xfId="1" applyFont="1"/>
    <xf numFmtId="0" fontId="2" fillId="0" borderId="14" xfId="0" applyFont="1" applyBorder="1" applyAlignment="1">
      <alignment horizontal="center" vertical="top" wrapText="1"/>
    </xf>
    <xf numFmtId="43" fontId="5" fillId="4" borderId="13" xfId="1" applyFont="1" applyFill="1" applyBorder="1" applyAlignment="1">
      <alignment vertical="top" wrapText="1"/>
    </xf>
    <xf numFmtId="43" fontId="4" fillId="4" borderId="13" xfId="1" applyFont="1" applyFill="1" applyBorder="1" applyAlignment="1"/>
    <xf numFmtId="43" fontId="5" fillId="0" borderId="13" xfId="1" applyFont="1" applyBorder="1" applyAlignment="1">
      <alignment vertical="top" wrapText="1"/>
    </xf>
    <xf numFmtId="43" fontId="4" fillId="0" borderId="13" xfId="1" applyFont="1" applyBorder="1" applyAlignment="1"/>
    <xf numFmtId="43" fontId="4" fillId="2" borderId="13" xfId="1" applyFont="1" applyFill="1" applyBorder="1" applyAlignment="1"/>
    <xf numFmtId="43" fontId="4" fillId="2" borderId="6" xfId="1" applyFont="1" applyFill="1" applyBorder="1" applyAlignment="1"/>
    <xf numFmtId="43" fontId="4" fillId="2" borderId="2" xfId="1" applyFont="1" applyFill="1" applyBorder="1" applyAlignment="1"/>
    <xf numFmtId="43" fontId="4" fillId="2" borderId="3" xfId="1" applyFont="1" applyFill="1" applyBorder="1" applyAlignment="1"/>
    <xf numFmtId="43" fontId="4" fillId="2" borderId="8" xfId="1" applyFont="1" applyFill="1" applyBorder="1" applyAlignment="1"/>
    <xf numFmtId="43" fontId="4" fillId="2" borderId="14" xfId="1" applyFont="1" applyFill="1" applyBorder="1" applyAlignment="1"/>
    <xf numFmtId="43" fontId="4" fillId="2" borderId="1" xfId="1" applyFont="1" applyFill="1" applyBorder="1" applyAlignment="1"/>
    <xf numFmtId="43" fontId="4" fillId="3" borderId="2" xfId="1" applyFont="1" applyFill="1" applyBorder="1" applyAlignment="1"/>
    <xf numFmtId="43" fontId="5" fillId="0" borderId="2" xfId="1" applyFont="1" applyBorder="1" applyAlignment="1">
      <alignment vertical="top" wrapText="1"/>
    </xf>
    <xf numFmtId="43" fontId="4" fillId="0" borderId="2" xfId="1" applyFont="1" applyBorder="1" applyAlignment="1"/>
    <xf numFmtId="43" fontId="4" fillId="0" borderId="6" xfId="1" applyFont="1" applyBorder="1" applyAlignment="1"/>
    <xf numFmtId="43" fontId="4" fillId="0" borderId="8" xfId="1" applyFont="1" applyBorder="1" applyAlignment="1"/>
    <xf numFmtId="43" fontId="4" fillId="0" borderId="1" xfId="1" applyFont="1" applyBorder="1" applyAlignment="1"/>
    <xf numFmtId="43" fontId="5" fillId="0" borderId="6" xfId="1" applyFont="1" applyBorder="1" applyAlignment="1">
      <alignment vertical="top" wrapText="1"/>
    </xf>
    <xf numFmtId="43" fontId="5" fillId="0" borderId="1" xfId="1" applyFont="1" applyBorder="1" applyAlignment="1">
      <alignment vertical="top" wrapText="1"/>
    </xf>
    <xf numFmtId="43" fontId="5" fillId="4" borderId="6" xfId="1" applyFont="1" applyFill="1" applyBorder="1" applyAlignment="1">
      <alignment vertical="top" wrapText="1"/>
    </xf>
    <xf numFmtId="43" fontId="5" fillId="4" borderId="7" xfId="1" applyFont="1" applyFill="1" applyBorder="1" applyAlignment="1">
      <alignment vertical="top" wrapText="1"/>
    </xf>
    <xf numFmtId="43" fontId="9" fillId="4" borderId="6" xfId="1" applyFont="1" applyFill="1" applyBorder="1" applyAlignment="1">
      <alignment vertical="top" wrapText="1"/>
    </xf>
    <xf numFmtId="43" fontId="9" fillId="4" borderId="13" xfId="1" applyFont="1" applyFill="1" applyBorder="1" applyAlignment="1">
      <alignment vertical="top" wrapText="1"/>
    </xf>
    <xf numFmtId="43" fontId="9" fillId="4" borderId="7" xfId="1" applyFont="1" applyFill="1" applyBorder="1" applyAlignment="1">
      <alignment vertical="top" wrapText="1"/>
    </xf>
    <xf numFmtId="43" fontId="2" fillId="4" borderId="6" xfId="1" applyFont="1" applyFill="1" applyBorder="1" applyAlignment="1">
      <alignment vertical="top" wrapText="1"/>
    </xf>
    <xf numFmtId="43" fontId="4" fillId="4" borderId="16" xfId="1" applyFont="1" applyFill="1" applyBorder="1" applyAlignment="1"/>
    <xf numFmtId="43" fontId="4" fillId="0" borderId="16" xfId="1" applyFont="1" applyBorder="1" applyAlignment="1"/>
    <xf numFmtId="43" fontId="5" fillId="0" borderId="16" xfId="1" applyFont="1" applyBorder="1" applyAlignment="1">
      <alignment vertical="top" wrapText="1"/>
    </xf>
    <xf numFmtId="43" fontId="5" fillId="4" borderId="16" xfId="1" applyFont="1" applyFill="1" applyBorder="1" applyAlignment="1">
      <alignment vertical="top" wrapText="1"/>
    </xf>
    <xf numFmtId="0" fontId="4" fillId="0" borderId="13" xfId="0" applyFont="1" applyBorder="1" applyAlignment="1">
      <alignment horizontal="center"/>
    </xf>
    <xf numFmtId="43" fontId="0" fillId="0" borderId="0" xfId="1" applyFont="1" applyBorder="1"/>
    <xf numFmtId="43" fontId="4" fillId="0" borderId="0" xfId="1" applyFont="1" applyBorder="1"/>
    <xf numFmtId="43" fontId="0" fillId="0" borderId="0" xfId="1" applyFont="1"/>
    <xf numFmtId="0" fontId="2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6" fillId="0" borderId="6" xfId="0" applyNumberFormat="1" applyFont="1" applyBorder="1" applyAlignment="1">
      <alignment horizontal="center" vertical="top" wrapText="1"/>
    </xf>
    <xf numFmtId="0" fontId="6" fillId="0" borderId="7" xfId="0" applyNumberFormat="1" applyFont="1" applyBorder="1" applyAlignment="1">
      <alignment horizontal="center" vertical="top" wrapText="1"/>
    </xf>
    <xf numFmtId="0" fontId="6" fillId="0" borderId="9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4" borderId="6" xfId="0" applyFont="1" applyFill="1" applyBorder="1" applyAlignment="1">
      <alignment vertical="top" wrapText="1"/>
    </xf>
    <xf numFmtId="0" fontId="8" fillId="4" borderId="7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4" fillId="0" borderId="2" xfId="0" applyFont="1" applyBorder="1" applyAlignment="1"/>
    <xf numFmtId="0" fontId="4" fillId="0" borderId="1" xfId="0" applyFont="1" applyBorder="1" applyAlignment="1"/>
    <xf numFmtId="0" fontId="2" fillId="0" borderId="1" xfId="0" applyFont="1" applyBorder="1" applyAlignment="1">
      <alignment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4" borderId="7" xfId="0" applyFont="1" applyFill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43" fontId="5" fillId="0" borderId="0" xfId="1" applyFont="1" applyBorder="1" applyAlignment="1">
      <alignment vertical="top" wrapText="1"/>
    </xf>
    <xf numFmtId="0" fontId="4" fillId="4" borderId="13" xfId="0" applyFont="1" applyFill="1" applyBorder="1" applyAlignment="1"/>
    <xf numFmtId="0" fontId="5" fillId="0" borderId="13" xfId="0" applyFont="1" applyBorder="1" applyAlignment="1">
      <alignment vertical="top" wrapText="1"/>
    </xf>
    <xf numFmtId="0" fontId="4" fillId="2" borderId="13" xfId="0" applyFont="1" applyFill="1" applyBorder="1" applyAlignment="1"/>
  </cellXfs>
  <cellStyles count="2">
    <cellStyle name="Migliaia" xfId="1" builtinId="3"/>
    <cellStyle name="Normale" xfId="0" builtinId="0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/>
  </sheetPr>
  <dimension ref="A1:BW61"/>
  <sheetViews>
    <sheetView tabSelected="1" topLeftCell="A10" zoomScaleNormal="100" workbookViewId="0">
      <pane xSplit="2" ySplit="4" topLeftCell="C14" activePane="bottomRight" state="frozenSplit"/>
      <selection activeCell="A10" sqref="A10"/>
      <selection pane="topRight" activeCell="C10" sqref="C10"/>
      <selection pane="bottomLeft" activeCell="A14" sqref="A14"/>
      <selection pane="bottomRight" activeCell="A10" sqref="A10:B13"/>
    </sheetView>
  </sheetViews>
  <sheetFormatPr defaultRowHeight="12.75" x14ac:dyDescent="0.2"/>
  <cols>
    <col min="1" max="1" width="4.42578125" customWidth="1"/>
    <col min="2" max="2" width="59.28515625" customWidth="1"/>
    <col min="3" max="3" width="13" bestFit="1" customWidth="1"/>
    <col min="4" max="4" width="11.7109375" customWidth="1"/>
    <col min="5" max="5" width="13" bestFit="1" customWidth="1"/>
    <col min="6" max="8" width="11.7109375" customWidth="1"/>
    <col min="9" max="9" width="13" bestFit="1" customWidth="1"/>
    <col min="10" max="10" width="11.7109375" customWidth="1"/>
    <col min="11" max="12" width="13" bestFit="1" customWidth="1"/>
    <col min="13" max="13" width="10.42578125" bestFit="1" customWidth="1"/>
    <col min="14" max="15" width="13" bestFit="1" customWidth="1"/>
    <col min="16" max="16" width="10.140625" bestFit="1" customWidth="1"/>
    <col min="17" max="17" width="13" bestFit="1" customWidth="1"/>
    <col min="18" max="35" width="11.7109375" customWidth="1"/>
    <col min="36" max="36" width="14.140625" bestFit="1" customWidth="1"/>
    <col min="37" max="37" width="10.42578125" bestFit="1" customWidth="1"/>
    <col min="38" max="38" width="14.140625" bestFit="1" customWidth="1"/>
    <col min="39" max="39" width="4.7109375" bestFit="1" customWidth="1"/>
    <col min="40" max="55" width="11.7109375" customWidth="1"/>
    <col min="56" max="56" width="13" bestFit="1" customWidth="1"/>
    <col min="57" max="57" width="4.7109375" bestFit="1" customWidth="1"/>
    <col min="58" max="58" width="10.140625" bestFit="1" customWidth="1"/>
    <col min="59" max="59" width="5.28515625" bestFit="1" customWidth="1"/>
    <col min="60" max="60" width="12.85546875" bestFit="1" customWidth="1"/>
    <col min="61" max="61" width="10.140625" bestFit="1" customWidth="1"/>
    <col min="62" max="62" width="10.42578125" bestFit="1" customWidth="1"/>
    <col min="63" max="63" width="4.7109375" bestFit="1" customWidth="1"/>
    <col min="64" max="64" width="10.140625" bestFit="1" customWidth="1"/>
    <col min="65" max="65" width="5.28515625" bestFit="1" customWidth="1"/>
    <col min="66" max="66" width="13" bestFit="1" customWidth="1"/>
    <col min="67" max="67" width="10.140625" bestFit="1" customWidth="1"/>
    <col min="68" max="69" width="13" bestFit="1" customWidth="1"/>
    <col min="70" max="70" width="10.140625" bestFit="1" customWidth="1"/>
    <col min="71" max="71" width="13" bestFit="1" customWidth="1"/>
    <col min="72" max="72" width="11" bestFit="1" customWidth="1"/>
    <col min="73" max="73" width="14.140625" bestFit="1" customWidth="1"/>
    <col min="74" max="74" width="11.42578125" bestFit="1" customWidth="1"/>
    <col min="75" max="75" width="14.140625" bestFit="1" customWidth="1"/>
  </cols>
  <sheetData>
    <row r="1" spans="1:75" collapsed="1" x14ac:dyDescent="0.2">
      <c r="A1" s="88" t="s">
        <v>0</v>
      </c>
      <c r="B1" s="89"/>
    </row>
    <row r="3" spans="1:75" x14ac:dyDescent="0.2">
      <c r="A3" s="88" t="s">
        <v>1</v>
      </c>
      <c r="B3" s="89"/>
      <c r="C3" s="89"/>
    </row>
    <row r="5" spans="1:75" s="2" customFormat="1" x14ac:dyDescent="0.2">
      <c r="A5" s="96" t="s">
        <v>126</v>
      </c>
      <c r="B5" s="96"/>
      <c r="C5" s="96"/>
      <c r="D5" s="96"/>
      <c r="E5" s="96"/>
      <c r="P5" s="3" t="s">
        <v>2</v>
      </c>
    </row>
    <row r="6" spans="1:75" s="2" customFormat="1" x14ac:dyDescent="0.2">
      <c r="A6" s="96"/>
      <c r="B6" s="96"/>
      <c r="C6" s="96"/>
      <c r="D6" s="96"/>
      <c r="E6" s="96"/>
    </row>
    <row r="7" spans="1:75" s="2" customFormat="1" x14ac:dyDescent="0.2"/>
    <row r="8" spans="1:75" s="2" customFormat="1" x14ac:dyDescent="0.2">
      <c r="A8" s="90" t="s">
        <v>127</v>
      </c>
      <c r="B8" s="91"/>
    </row>
    <row r="9" spans="1:75" s="2" customForma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75" s="10" customFormat="1" x14ac:dyDescent="0.2">
      <c r="A10" s="75" t="s">
        <v>3</v>
      </c>
      <c r="B10" s="80"/>
      <c r="C10" s="85">
        <v>1</v>
      </c>
      <c r="D10" s="86"/>
      <c r="E10" s="87"/>
      <c r="F10" s="85">
        <v>2</v>
      </c>
      <c r="G10" s="86"/>
      <c r="H10" s="87"/>
      <c r="I10" s="85">
        <v>3</v>
      </c>
      <c r="J10" s="86"/>
      <c r="K10" s="87"/>
      <c r="L10" s="85">
        <v>4</v>
      </c>
      <c r="M10" s="86"/>
      <c r="N10" s="87"/>
      <c r="O10" s="85">
        <v>5</v>
      </c>
      <c r="P10" s="86"/>
      <c r="Q10" s="87"/>
      <c r="R10" s="85">
        <v>6</v>
      </c>
      <c r="S10" s="86"/>
      <c r="T10" s="87"/>
      <c r="U10" s="97" t="s">
        <v>53</v>
      </c>
      <c r="V10" s="76"/>
      <c r="W10" s="76"/>
      <c r="X10" s="98" t="s">
        <v>31</v>
      </c>
      <c r="Y10" s="76"/>
      <c r="Z10" s="76"/>
      <c r="AA10" s="98" t="s">
        <v>50</v>
      </c>
      <c r="AB10" s="76"/>
      <c r="AC10" s="76"/>
      <c r="AD10" s="98" t="s">
        <v>19</v>
      </c>
      <c r="AE10" s="76"/>
      <c r="AF10" s="77"/>
      <c r="AG10" s="97" t="s">
        <v>25</v>
      </c>
      <c r="AH10" s="76"/>
      <c r="AI10" s="76"/>
      <c r="AJ10" s="98" t="s">
        <v>44</v>
      </c>
      <c r="AK10" s="76"/>
      <c r="AL10" s="76"/>
      <c r="AM10" s="98" t="s">
        <v>27</v>
      </c>
      <c r="AN10" s="76"/>
      <c r="AO10" s="76"/>
      <c r="AP10" s="98" t="s">
        <v>26</v>
      </c>
      <c r="AQ10" s="76"/>
      <c r="AR10" s="76"/>
      <c r="AS10" s="98" t="s">
        <v>28</v>
      </c>
      <c r="AT10" s="76"/>
      <c r="AU10" s="77"/>
      <c r="AV10" s="98" t="s">
        <v>49</v>
      </c>
      <c r="AW10" s="76"/>
      <c r="AX10" s="76"/>
      <c r="AY10" s="98" t="s">
        <v>113</v>
      </c>
      <c r="AZ10" s="76"/>
      <c r="BA10" s="76"/>
      <c r="BB10" s="98" t="s">
        <v>48</v>
      </c>
      <c r="BC10" s="76"/>
      <c r="BD10" s="76"/>
      <c r="BE10" s="98" t="s">
        <v>107</v>
      </c>
      <c r="BF10" s="76"/>
      <c r="BG10" s="76"/>
      <c r="BH10" s="98" t="s">
        <v>55</v>
      </c>
      <c r="BI10" s="76"/>
      <c r="BJ10" s="77"/>
      <c r="BK10" s="98" t="s">
        <v>90</v>
      </c>
      <c r="BL10" s="76"/>
      <c r="BM10" s="76"/>
      <c r="BN10" s="98" t="s">
        <v>119</v>
      </c>
      <c r="BO10" s="76"/>
      <c r="BP10" s="76"/>
      <c r="BQ10" s="98" t="s">
        <v>120</v>
      </c>
      <c r="BR10" s="76"/>
      <c r="BS10" s="76"/>
      <c r="BT10" s="75" t="s">
        <v>121</v>
      </c>
      <c r="BU10" s="75" t="s">
        <v>122</v>
      </c>
      <c r="BV10" s="76"/>
      <c r="BW10" s="77"/>
    </row>
    <row r="11" spans="1:75" s="10" customFormat="1" x14ac:dyDescent="0.2">
      <c r="A11" s="81"/>
      <c r="B11" s="82"/>
      <c r="C11" s="75" t="s">
        <v>9</v>
      </c>
      <c r="D11" s="76"/>
      <c r="E11" s="76"/>
      <c r="F11" s="75" t="s">
        <v>10</v>
      </c>
      <c r="G11" s="76"/>
      <c r="H11" s="76"/>
      <c r="I11" s="75" t="s">
        <v>11</v>
      </c>
      <c r="J11" s="76"/>
      <c r="K11" s="76"/>
      <c r="L11" s="75" t="s">
        <v>12</v>
      </c>
      <c r="M11" s="76"/>
      <c r="N11" s="76"/>
      <c r="O11" s="75" t="s">
        <v>13</v>
      </c>
      <c r="P11" s="76"/>
      <c r="Q11" s="77"/>
      <c r="R11" s="75" t="s">
        <v>13</v>
      </c>
      <c r="S11" s="76"/>
      <c r="T11" s="77"/>
      <c r="U11" s="93" t="s">
        <v>103</v>
      </c>
      <c r="V11" s="76"/>
      <c r="W11" s="76"/>
      <c r="X11" s="75" t="s">
        <v>104</v>
      </c>
      <c r="Y11" s="76"/>
      <c r="Z11" s="76"/>
      <c r="AA11" s="75" t="s">
        <v>105</v>
      </c>
      <c r="AB11" s="76"/>
      <c r="AC11" s="76"/>
      <c r="AD11" s="75" t="s">
        <v>106</v>
      </c>
      <c r="AE11" s="76"/>
      <c r="AF11" s="77"/>
      <c r="AG11" s="93" t="s">
        <v>108</v>
      </c>
      <c r="AH11" s="76"/>
      <c r="AI11" s="76"/>
      <c r="AJ11" s="75" t="s">
        <v>109</v>
      </c>
      <c r="AK11" s="76"/>
      <c r="AL11" s="76"/>
      <c r="AM11" s="75" t="s">
        <v>110</v>
      </c>
      <c r="AN11" s="76"/>
      <c r="AO11" s="76"/>
      <c r="AP11" s="75" t="s">
        <v>111</v>
      </c>
      <c r="AQ11" s="76"/>
      <c r="AR11" s="76"/>
      <c r="AS11" s="75" t="s">
        <v>112</v>
      </c>
      <c r="AT11" s="76"/>
      <c r="AU11" s="77"/>
      <c r="AV11" s="75" t="s">
        <v>114</v>
      </c>
      <c r="AW11" s="76"/>
      <c r="AX11" s="76"/>
      <c r="AY11" s="75" t="s">
        <v>115</v>
      </c>
      <c r="AZ11" s="76"/>
      <c r="BA11" s="76"/>
      <c r="BB11" s="75" t="s">
        <v>116</v>
      </c>
      <c r="BC11" s="76"/>
      <c r="BD11" s="76"/>
      <c r="BE11" s="75" t="s">
        <v>117</v>
      </c>
      <c r="BF11" s="76"/>
      <c r="BG11" s="76"/>
      <c r="BH11" s="75" t="s">
        <v>118</v>
      </c>
      <c r="BI11" s="76"/>
      <c r="BJ11" s="77"/>
      <c r="BK11" s="75" t="s">
        <v>123</v>
      </c>
      <c r="BL11" s="76"/>
      <c r="BM11" s="76"/>
      <c r="BN11" s="75" t="s">
        <v>124</v>
      </c>
      <c r="BO11" s="76"/>
      <c r="BP11" s="76"/>
      <c r="BQ11" s="75" t="s">
        <v>125</v>
      </c>
      <c r="BR11" s="76"/>
      <c r="BS11" s="77"/>
      <c r="BT11" s="92"/>
      <c r="BU11" s="99"/>
      <c r="BV11" s="92"/>
      <c r="BW11" s="79"/>
    </row>
    <row r="12" spans="1:75" s="10" customFormat="1" x14ac:dyDescent="0.2">
      <c r="A12" s="81"/>
      <c r="B12" s="82"/>
      <c r="C12" s="75" t="s">
        <v>14</v>
      </c>
      <c r="D12" s="76"/>
      <c r="E12" s="75" t="s">
        <v>15</v>
      </c>
      <c r="F12" s="75" t="s">
        <v>14</v>
      </c>
      <c r="G12" s="76"/>
      <c r="H12" s="75" t="s">
        <v>15</v>
      </c>
      <c r="I12" s="75" t="s">
        <v>14</v>
      </c>
      <c r="J12" s="76"/>
      <c r="K12" s="75" t="s">
        <v>15</v>
      </c>
      <c r="L12" s="75" t="s">
        <v>14</v>
      </c>
      <c r="M12" s="76"/>
      <c r="N12" s="75" t="s">
        <v>15</v>
      </c>
      <c r="O12" s="75" t="s">
        <v>14</v>
      </c>
      <c r="P12" s="76"/>
      <c r="Q12" s="78" t="s">
        <v>15</v>
      </c>
      <c r="R12" s="75" t="s">
        <v>14</v>
      </c>
      <c r="S12" s="76"/>
      <c r="T12" s="78" t="s">
        <v>15</v>
      </c>
      <c r="U12" s="75" t="s">
        <v>14</v>
      </c>
      <c r="V12" s="76"/>
      <c r="W12" s="75" t="s">
        <v>15</v>
      </c>
      <c r="X12" s="75" t="s">
        <v>14</v>
      </c>
      <c r="Y12" s="76"/>
      <c r="Z12" s="75" t="s">
        <v>15</v>
      </c>
      <c r="AA12" s="75" t="s">
        <v>14</v>
      </c>
      <c r="AB12" s="76"/>
      <c r="AC12" s="75" t="s">
        <v>15</v>
      </c>
      <c r="AD12" s="75" t="s">
        <v>14</v>
      </c>
      <c r="AE12" s="76"/>
      <c r="AF12" s="78" t="s">
        <v>15</v>
      </c>
      <c r="AG12" s="93" t="s">
        <v>14</v>
      </c>
      <c r="AH12" s="76"/>
      <c r="AI12" s="75" t="s">
        <v>15</v>
      </c>
      <c r="AJ12" s="75" t="s">
        <v>14</v>
      </c>
      <c r="AK12" s="76"/>
      <c r="AL12" s="75" t="s">
        <v>15</v>
      </c>
      <c r="AM12" s="75" t="s">
        <v>14</v>
      </c>
      <c r="AN12" s="76"/>
      <c r="AO12" s="75" t="s">
        <v>15</v>
      </c>
      <c r="AP12" s="75" t="s">
        <v>14</v>
      </c>
      <c r="AQ12" s="76"/>
      <c r="AR12" s="75" t="s">
        <v>15</v>
      </c>
      <c r="AS12" s="75" t="s">
        <v>14</v>
      </c>
      <c r="AT12" s="76"/>
      <c r="AU12" s="78" t="s">
        <v>15</v>
      </c>
      <c r="AV12" s="75" t="s">
        <v>14</v>
      </c>
      <c r="AW12" s="76"/>
      <c r="AX12" s="75" t="s">
        <v>15</v>
      </c>
      <c r="AY12" s="75" t="s">
        <v>14</v>
      </c>
      <c r="AZ12" s="76"/>
      <c r="BA12" s="75" t="s">
        <v>15</v>
      </c>
      <c r="BB12" s="75" t="s">
        <v>14</v>
      </c>
      <c r="BC12" s="76"/>
      <c r="BD12" s="75" t="s">
        <v>15</v>
      </c>
      <c r="BE12" s="75" t="s">
        <v>14</v>
      </c>
      <c r="BF12" s="76"/>
      <c r="BG12" s="75" t="s">
        <v>15</v>
      </c>
      <c r="BH12" s="75" t="s">
        <v>14</v>
      </c>
      <c r="BI12" s="76"/>
      <c r="BJ12" s="78" t="s">
        <v>15</v>
      </c>
      <c r="BK12" s="75" t="s">
        <v>14</v>
      </c>
      <c r="BL12" s="76"/>
      <c r="BM12" s="75" t="s">
        <v>15</v>
      </c>
      <c r="BN12" s="75" t="s">
        <v>14</v>
      </c>
      <c r="BO12" s="76"/>
      <c r="BP12" s="75" t="s">
        <v>15</v>
      </c>
      <c r="BQ12" s="75" t="s">
        <v>14</v>
      </c>
      <c r="BR12" s="76"/>
      <c r="BS12" s="75" t="s">
        <v>15</v>
      </c>
      <c r="BT12" s="75" t="s">
        <v>14</v>
      </c>
      <c r="BU12" s="75" t="s">
        <v>14</v>
      </c>
      <c r="BV12" s="76"/>
      <c r="BW12" s="78" t="s">
        <v>15</v>
      </c>
    </row>
    <row r="13" spans="1:75" s="10" customFormat="1" ht="38.25" x14ac:dyDescent="0.2">
      <c r="A13" s="83"/>
      <c r="B13" s="84"/>
      <c r="C13" s="20"/>
      <c r="D13" s="19" t="s">
        <v>16</v>
      </c>
      <c r="E13" s="92"/>
      <c r="F13" s="20"/>
      <c r="G13" s="19" t="s">
        <v>16</v>
      </c>
      <c r="H13" s="92"/>
      <c r="I13" s="20"/>
      <c r="J13" s="19" t="s">
        <v>16</v>
      </c>
      <c r="K13" s="92"/>
      <c r="L13" s="20"/>
      <c r="M13" s="19" t="s">
        <v>16</v>
      </c>
      <c r="N13" s="92"/>
      <c r="O13" s="20"/>
      <c r="P13" s="39" t="s">
        <v>16</v>
      </c>
      <c r="Q13" s="79"/>
      <c r="R13" s="20"/>
      <c r="S13" s="39" t="s">
        <v>16</v>
      </c>
      <c r="T13" s="79"/>
      <c r="U13" s="20"/>
      <c r="V13" s="19" t="s">
        <v>16</v>
      </c>
      <c r="W13" s="92"/>
      <c r="X13" s="20"/>
      <c r="Y13" s="19" t="s">
        <v>16</v>
      </c>
      <c r="Z13" s="92"/>
      <c r="AA13" s="20"/>
      <c r="AB13" s="19" t="s">
        <v>16</v>
      </c>
      <c r="AC13" s="92"/>
      <c r="AD13" s="20"/>
      <c r="AE13" s="19" t="s">
        <v>16</v>
      </c>
      <c r="AF13" s="79"/>
      <c r="AG13" s="38"/>
      <c r="AH13" s="19" t="s">
        <v>16</v>
      </c>
      <c r="AI13" s="92"/>
      <c r="AJ13" s="20"/>
      <c r="AK13" s="19" t="s">
        <v>16</v>
      </c>
      <c r="AL13" s="92"/>
      <c r="AM13" s="20"/>
      <c r="AN13" s="19" t="s">
        <v>16</v>
      </c>
      <c r="AO13" s="92"/>
      <c r="AP13" s="20"/>
      <c r="AQ13" s="19" t="s">
        <v>16</v>
      </c>
      <c r="AR13" s="92"/>
      <c r="AS13" s="20"/>
      <c r="AT13" s="19" t="s">
        <v>16</v>
      </c>
      <c r="AU13" s="79"/>
      <c r="AV13" s="20"/>
      <c r="AW13" s="19" t="s">
        <v>16</v>
      </c>
      <c r="AX13" s="92"/>
      <c r="AY13" s="20"/>
      <c r="AZ13" s="19" t="s">
        <v>16</v>
      </c>
      <c r="BA13" s="92"/>
      <c r="BB13" s="20"/>
      <c r="BC13" s="19" t="s">
        <v>16</v>
      </c>
      <c r="BD13" s="92"/>
      <c r="BE13" s="20"/>
      <c r="BF13" s="19" t="s">
        <v>16</v>
      </c>
      <c r="BG13" s="92"/>
      <c r="BH13" s="20"/>
      <c r="BI13" s="19" t="s">
        <v>16</v>
      </c>
      <c r="BJ13" s="79"/>
      <c r="BK13" s="20"/>
      <c r="BL13" s="19" t="s">
        <v>16</v>
      </c>
      <c r="BM13" s="92"/>
      <c r="BN13" s="20"/>
      <c r="BO13" s="19" t="s">
        <v>16</v>
      </c>
      <c r="BP13" s="92"/>
      <c r="BQ13" s="20"/>
      <c r="BR13" s="19" t="s">
        <v>16</v>
      </c>
      <c r="BS13" s="92"/>
      <c r="BT13" s="99"/>
      <c r="BU13" s="20"/>
      <c r="BV13" s="19" t="s">
        <v>16</v>
      </c>
      <c r="BW13" s="79"/>
    </row>
    <row r="14" spans="1:75" s="2" customFormat="1" x14ac:dyDescent="0.2">
      <c r="A14" s="6"/>
      <c r="B14" s="9" t="s">
        <v>17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2" t="s">
        <v>22</v>
      </c>
      <c r="BU14" s="132" t="s">
        <v>22</v>
      </c>
      <c r="BV14" s="29"/>
      <c r="BW14" s="29"/>
    </row>
    <row r="15" spans="1:75" s="2" customFormat="1" x14ac:dyDescent="0.2">
      <c r="A15" s="6"/>
      <c r="B15" s="9" t="s">
        <v>18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133"/>
      <c r="BS15" s="29"/>
      <c r="BT15" s="29"/>
      <c r="BU15" s="29"/>
      <c r="BV15" s="29"/>
      <c r="BW15" s="29"/>
    </row>
    <row r="16" spans="1:75" s="2" customFormat="1" x14ac:dyDescent="0.2">
      <c r="A16" s="7" t="s">
        <v>20</v>
      </c>
      <c r="B16" s="8" t="s">
        <v>21</v>
      </c>
      <c r="C16" s="44">
        <v>1065436.33</v>
      </c>
      <c r="D16" s="44">
        <v>0</v>
      </c>
      <c r="E16" s="44">
        <v>1218754.3</v>
      </c>
      <c r="F16" s="44">
        <v>0</v>
      </c>
      <c r="G16" s="44">
        <v>0</v>
      </c>
      <c r="H16" s="44">
        <v>0</v>
      </c>
      <c r="I16" s="44">
        <v>2017882.4</v>
      </c>
      <c r="J16" s="44">
        <v>0</v>
      </c>
      <c r="K16" s="44">
        <v>2105441.38</v>
      </c>
      <c r="L16" s="44">
        <v>1318691.51</v>
      </c>
      <c r="M16" s="44">
        <v>0</v>
      </c>
      <c r="N16" s="44">
        <v>1372176.17</v>
      </c>
      <c r="O16" s="44">
        <v>431430.5</v>
      </c>
      <c r="P16" s="44">
        <v>0</v>
      </c>
      <c r="Q16" s="44">
        <v>448713.32</v>
      </c>
      <c r="R16" s="44">
        <v>37089</v>
      </c>
      <c r="S16" s="44">
        <v>0</v>
      </c>
      <c r="T16" s="44">
        <v>38232.18</v>
      </c>
      <c r="U16" s="44">
        <v>0</v>
      </c>
      <c r="V16" s="44">
        <v>0</v>
      </c>
      <c r="W16" s="44">
        <v>0</v>
      </c>
      <c r="X16" s="44">
        <v>43114.74</v>
      </c>
      <c r="Y16" s="44">
        <v>0</v>
      </c>
      <c r="Z16" s="44">
        <v>45912</v>
      </c>
      <c r="AA16" s="44">
        <v>0</v>
      </c>
      <c r="AB16" s="44">
        <v>0</v>
      </c>
      <c r="AC16" s="44">
        <v>0</v>
      </c>
      <c r="AD16" s="44">
        <v>0</v>
      </c>
      <c r="AE16" s="44">
        <v>0</v>
      </c>
      <c r="AF16" s="44">
        <v>0</v>
      </c>
      <c r="AG16" s="44">
        <v>0</v>
      </c>
      <c r="AH16" s="44">
        <v>0</v>
      </c>
      <c r="AI16" s="44">
        <v>0</v>
      </c>
      <c r="AJ16" s="44">
        <v>1929293.02</v>
      </c>
      <c r="AK16" s="44">
        <v>0</v>
      </c>
      <c r="AL16" s="44">
        <v>2060555.04</v>
      </c>
      <c r="AM16" s="44">
        <v>0</v>
      </c>
      <c r="AN16" s="44">
        <v>0</v>
      </c>
      <c r="AO16" s="44">
        <v>0</v>
      </c>
      <c r="AP16" s="44">
        <v>203444</v>
      </c>
      <c r="AQ16" s="44">
        <v>0</v>
      </c>
      <c r="AR16" s="44">
        <v>211037.89</v>
      </c>
      <c r="AS16" s="44">
        <v>25000</v>
      </c>
      <c r="AT16" s="44">
        <v>0</v>
      </c>
      <c r="AU16" s="44">
        <v>25000</v>
      </c>
      <c r="AV16" s="44">
        <v>0</v>
      </c>
      <c r="AW16" s="44">
        <v>0</v>
      </c>
      <c r="AX16" s="44">
        <v>0</v>
      </c>
      <c r="AY16" s="44">
        <v>0</v>
      </c>
      <c r="AZ16" s="44">
        <v>0</v>
      </c>
      <c r="BA16" s="44">
        <v>0</v>
      </c>
      <c r="BB16" s="44">
        <v>0</v>
      </c>
      <c r="BC16" s="44">
        <v>0</v>
      </c>
      <c r="BD16" s="44">
        <v>20.28</v>
      </c>
      <c r="BE16" s="44">
        <v>0</v>
      </c>
      <c r="BF16" s="44">
        <v>0</v>
      </c>
      <c r="BG16" s="44">
        <v>0</v>
      </c>
      <c r="BH16" s="44">
        <v>0</v>
      </c>
      <c r="BI16" s="44">
        <v>0</v>
      </c>
      <c r="BJ16" s="44">
        <v>0</v>
      </c>
      <c r="BK16" s="44">
        <v>0</v>
      </c>
      <c r="BL16" s="44">
        <v>0</v>
      </c>
      <c r="BM16" s="44">
        <v>0</v>
      </c>
      <c r="BN16" s="44">
        <v>0</v>
      </c>
      <c r="BO16" s="44">
        <v>0</v>
      </c>
      <c r="BP16" s="44">
        <v>0</v>
      </c>
      <c r="BQ16" s="44">
        <v>0</v>
      </c>
      <c r="BR16" s="46"/>
      <c r="BS16" s="44">
        <v>0</v>
      </c>
      <c r="BT16" s="45"/>
      <c r="BU16" s="44">
        <f>+C16+F16+I16+L16+O16+R16+U16+X16+AA16+AD16+AG16+AJ16+AM16+AP16+AS16+AV16+AY16+BB16+BE16+BH16+BK16+BN16+BQ16+BT16</f>
        <v>7071381.5</v>
      </c>
      <c r="BV16" s="44">
        <f>+D16+G16+J16+M16+P16+S16+V16+Y16+AB16+AE16+AH16+AK16+AN16+AQ16+AT16+AW16+AZ16+BC16+BF16+BI16+BL16+BO16+BR16</f>
        <v>0</v>
      </c>
      <c r="BW16" s="44">
        <f>+E16+H16+K16+N16+Q16+T16+W16+Z16+AC16+AF16+AI16+AL16+AO16+AR16+AU16+AX16+BA16+BD16+BG16+BJ16+BM16+BP16+BS16</f>
        <v>7525842.5599999996</v>
      </c>
    </row>
    <row r="17" spans="1:75" s="2" customFormat="1" x14ac:dyDescent="0.2">
      <c r="A17" s="7" t="s">
        <v>23</v>
      </c>
      <c r="B17" s="8" t="s">
        <v>24</v>
      </c>
      <c r="C17" s="44">
        <v>117454.5</v>
      </c>
      <c r="D17" s="44">
        <v>0</v>
      </c>
      <c r="E17" s="44">
        <v>144497.59</v>
      </c>
      <c r="F17" s="44">
        <v>0</v>
      </c>
      <c r="G17" s="44">
        <v>0</v>
      </c>
      <c r="H17" s="44">
        <v>0</v>
      </c>
      <c r="I17" s="44">
        <v>135052</v>
      </c>
      <c r="J17" s="44">
        <v>0</v>
      </c>
      <c r="K17" s="44">
        <v>157619.29999999999</v>
      </c>
      <c r="L17" s="44">
        <v>38881</v>
      </c>
      <c r="M17" s="44">
        <v>0</v>
      </c>
      <c r="N17" s="44">
        <v>45091.34</v>
      </c>
      <c r="O17" s="44">
        <v>28581.4</v>
      </c>
      <c r="P17" s="44">
        <v>0</v>
      </c>
      <c r="Q17" s="44">
        <v>33599.99</v>
      </c>
      <c r="R17" s="44">
        <v>2596</v>
      </c>
      <c r="S17" s="44">
        <v>0</v>
      </c>
      <c r="T17" s="44">
        <v>3129.69</v>
      </c>
      <c r="U17" s="44">
        <v>0</v>
      </c>
      <c r="V17" s="44">
        <v>0</v>
      </c>
      <c r="W17" s="44">
        <v>0</v>
      </c>
      <c r="X17" s="44">
        <v>5557.4</v>
      </c>
      <c r="Y17" s="44">
        <v>0</v>
      </c>
      <c r="Z17" s="44">
        <v>8439.7999999999993</v>
      </c>
      <c r="AA17" s="44">
        <v>0</v>
      </c>
      <c r="AB17" s="44">
        <v>0</v>
      </c>
      <c r="AC17" s="44">
        <v>0</v>
      </c>
      <c r="AD17" s="44">
        <v>0</v>
      </c>
      <c r="AE17" s="44">
        <v>0</v>
      </c>
      <c r="AF17" s="44">
        <v>0</v>
      </c>
      <c r="AG17" s="44">
        <v>0</v>
      </c>
      <c r="AH17" s="44">
        <v>0</v>
      </c>
      <c r="AI17" s="44">
        <v>0</v>
      </c>
      <c r="AJ17" s="44">
        <v>105561.95</v>
      </c>
      <c r="AK17" s="44">
        <v>0</v>
      </c>
      <c r="AL17" s="44">
        <v>136835.46</v>
      </c>
      <c r="AM17" s="44">
        <v>0</v>
      </c>
      <c r="AN17" s="44">
        <v>0</v>
      </c>
      <c r="AO17" s="44">
        <v>0</v>
      </c>
      <c r="AP17" s="44">
        <v>13606</v>
      </c>
      <c r="AQ17" s="44">
        <v>0</v>
      </c>
      <c r="AR17" s="44">
        <v>15681.86</v>
      </c>
      <c r="AS17" s="44">
        <v>0</v>
      </c>
      <c r="AT17" s="44">
        <v>0</v>
      </c>
      <c r="AU17" s="44">
        <v>0</v>
      </c>
      <c r="AV17" s="44">
        <v>0</v>
      </c>
      <c r="AW17" s="44">
        <v>0</v>
      </c>
      <c r="AX17" s="44">
        <v>0</v>
      </c>
      <c r="AY17" s="44">
        <v>705</v>
      </c>
      <c r="AZ17" s="44">
        <v>0</v>
      </c>
      <c r="BA17" s="44">
        <v>705</v>
      </c>
      <c r="BB17" s="44">
        <v>0</v>
      </c>
      <c r="BC17" s="44">
        <v>0</v>
      </c>
      <c r="BD17" s="44">
        <v>0.04</v>
      </c>
      <c r="BE17" s="44">
        <v>0</v>
      </c>
      <c r="BF17" s="44">
        <v>0</v>
      </c>
      <c r="BG17" s="44">
        <v>0</v>
      </c>
      <c r="BH17" s="44">
        <v>0</v>
      </c>
      <c r="BI17" s="44">
        <v>0</v>
      </c>
      <c r="BJ17" s="44">
        <v>0</v>
      </c>
      <c r="BK17" s="44">
        <v>0</v>
      </c>
      <c r="BL17" s="44">
        <v>0</v>
      </c>
      <c r="BM17" s="44">
        <v>0</v>
      </c>
      <c r="BN17" s="44">
        <v>0</v>
      </c>
      <c r="BO17" s="44">
        <v>0</v>
      </c>
      <c r="BP17" s="44">
        <v>0</v>
      </c>
      <c r="BQ17" s="44">
        <v>0</v>
      </c>
      <c r="BR17" s="46"/>
      <c r="BS17" s="44">
        <v>0</v>
      </c>
      <c r="BT17" s="45"/>
      <c r="BU17" s="44">
        <f t="shared" ref="BU17:BU25" si="0">+C17+F17+I17+L17+O17+R17+U17+X17+AA17+AD17+AG17+AJ17+AM17+AP17+AS17+AV17+AY17+BB17+BE17+BH17+BK17+BN17+BQ17+BT17</f>
        <v>447995.25000000006</v>
      </c>
      <c r="BV17" s="44">
        <f t="shared" ref="BV17:BV25" si="1">+D17+G17+J17+M17+P17+S17+V17+Y17+AB17+AE17+AH17+AK17+AN17+AQ17+AT17+AW17+AZ17+BC17+BF17+BI17+BL17+BO17+BR17</f>
        <v>0</v>
      </c>
      <c r="BW17" s="44">
        <f t="shared" ref="BW17:BW25" si="2">+E17+H17+K17+N17+Q17+T17+W17+Z17+AC17+AF17+AI17+AL17+AO17+AR17+AU17+AX17+BA17+BD17+BG17+BJ17+BM17+BP17+BS17</f>
        <v>545600.06999999995</v>
      </c>
    </row>
    <row r="18" spans="1:75" s="2" customFormat="1" x14ac:dyDescent="0.2">
      <c r="A18" s="7" t="s">
        <v>29</v>
      </c>
      <c r="B18" s="8" t="s">
        <v>30</v>
      </c>
      <c r="C18" s="44">
        <v>813034</v>
      </c>
      <c r="D18" s="44">
        <v>0</v>
      </c>
      <c r="E18" s="44">
        <v>1037951.83</v>
      </c>
      <c r="F18" s="44">
        <v>0</v>
      </c>
      <c r="G18" s="44">
        <v>0</v>
      </c>
      <c r="H18" s="44">
        <v>0</v>
      </c>
      <c r="I18" s="44">
        <v>428600</v>
      </c>
      <c r="J18" s="44">
        <v>0</v>
      </c>
      <c r="K18" s="44">
        <v>611073.68000000005</v>
      </c>
      <c r="L18" s="44">
        <f>4814025.6-3518.16</f>
        <v>4810507.4399999995</v>
      </c>
      <c r="M18" s="44">
        <v>0</v>
      </c>
      <c r="N18" s="44">
        <v>5743692.0899999999</v>
      </c>
      <c r="O18" s="44">
        <f>429465.48-4703.1</f>
        <v>424762.38</v>
      </c>
      <c r="P18" s="44">
        <v>0</v>
      </c>
      <c r="Q18" s="44">
        <v>524022.98</v>
      </c>
      <c r="R18" s="44">
        <v>196660</v>
      </c>
      <c r="S18" s="44">
        <v>0</v>
      </c>
      <c r="T18" s="44">
        <v>233413.9</v>
      </c>
      <c r="U18" s="44">
        <v>6500</v>
      </c>
      <c r="V18" s="44">
        <v>0</v>
      </c>
      <c r="W18" s="44">
        <v>6500</v>
      </c>
      <c r="X18" s="44">
        <v>89000</v>
      </c>
      <c r="Y18" s="44">
        <v>0</v>
      </c>
      <c r="Z18" s="44">
        <v>106033.60000000001</v>
      </c>
      <c r="AA18" s="44">
        <v>0</v>
      </c>
      <c r="AB18" s="44">
        <v>0</v>
      </c>
      <c r="AC18" s="44">
        <v>0</v>
      </c>
      <c r="AD18" s="44">
        <v>0</v>
      </c>
      <c r="AE18" s="44">
        <v>0</v>
      </c>
      <c r="AF18" s="44">
        <v>0</v>
      </c>
      <c r="AG18" s="44">
        <v>22000</v>
      </c>
      <c r="AH18" s="44">
        <v>0</v>
      </c>
      <c r="AI18" s="44">
        <v>22000</v>
      </c>
      <c r="AJ18" s="44">
        <f>4496688.38-39175.93</f>
        <v>4457512.45</v>
      </c>
      <c r="AK18" s="44">
        <v>0</v>
      </c>
      <c r="AL18" s="44">
        <v>5864667.79</v>
      </c>
      <c r="AM18" s="44">
        <v>0</v>
      </c>
      <c r="AN18" s="44">
        <v>0</v>
      </c>
      <c r="AO18" s="44">
        <v>0</v>
      </c>
      <c r="AP18" s="44">
        <v>35850</v>
      </c>
      <c r="AQ18" s="44">
        <v>0</v>
      </c>
      <c r="AR18" s="44">
        <v>48584.26</v>
      </c>
      <c r="AS18" s="44">
        <v>0</v>
      </c>
      <c r="AT18" s="44">
        <v>0</v>
      </c>
      <c r="AU18" s="44">
        <v>0</v>
      </c>
      <c r="AV18" s="44">
        <v>0</v>
      </c>
      <c r="AW18" s="44">
        <v>0</v>
      </c>
      <c r="AX18" s="44">
        <v>0</v>
      </c>
      <c r="AY18" s="44">
        <v>8295</v>
      </c>
      <c r="AZ18" s="44">
        <v>0</v>
      </c>
      <c r="BA18" s="44">
        <v>8295</v>
      </c>
      <c r="BB18" s="44">
        <v>0</v>
      </c>
      <c r="BC18" s="44">
        <v>0</v>
      </c>
      <c r="BD18" s="44">
        <v>0</v>
      </c>
      <c r="BE18" s="44">
        <v>0</v>
      </c>
      <c r="BF18" s="44">
        <v>0</v>
      </c>
      <c r="BG18" s="44">
        <v>0</v>
      </c>
      <c r="BH18" s="44">
        <v>0</v>
      </c>
      <c r="BI18" s="44">
        <v>0</v>
      </c>
      <c r="BJ18" s="44">
        <v>0</v>
      </c>
      <c r="BK18" s="44">
        <v>0</v>
      </c>
      <c r="BL18" s="44">
        <v>0</v>
      </c>
      <c r="BM18" s="44">
        <v>0</v>
      </c>
      <c r="BN18" s="44">
        <v>0</v>
      </c>
      <c r="BO18" s="44">
        <v>0</v>
      </c>
      <c r="BP18" s="44">
        <v>0</v>
      </c>
      <c r="BQ18" s="44">
        <v>0</v>
      </c>
      <c r="BR18" s="46"/>
      <c r="BS18" s="44">
        <v>0</v>
      </c>
      <c r="BT18" s="45"/>
      <c r="BU18" s="44">
        <f t="shared" si="0"/>
        <v>11292721.27</v>
      </c>
      <c r="BV18" s="44">
        <f t="shared" si="1"/>
        <v>0</v>
      </c>
      <c r="BW18" s="44">
        <f t="shared" si="2"/>
        <v>14206235.130000001</v>
      </c>
    </row>
    <row r="19" spans="1:75" s="2" customFormat="1" x14ac:dyDescent="0.2">
      <c r="A19" s="7" t="s">
        <v>32</v>
      </c>
      <c r="B19" s="8" t="s">
        <v>33</v>
      </c>
      <c r="C19" s="44">
        <v>41450</v>
      </c>
      <c r="D19" s="44">
        <v>0</v>
      </c>
      <c r="E19" s="44">
        <v>142569.72</v>
      </c>
      <c r="F19" s="44">
        <v>0</v>
      </c>
      <c r="G19" s="44">
        <v>0</v>
      </c>
      <c r="H19" s="44">
        <v>0</v>
      </c>
      <c r="I19" s="44">
        <v>140000</v>
      </c>
      <c r="J19" s="44">
        <v>0</v>
      </c>
      <c r="K19" s="44">
        <v>374128.43</v>
      </c>
      <c r="L19" s="44">
        <v>476900</v>
      </c>
      <c r="M19" s="44">
        <v>0</v>
      </c>
      <c r="N19" s="44">
        <v>581244.72</v>
      </c>
      <c r="O19" s="44">
        <f>310700-9000</f>
        <v>301700</v>
      </c>
      <c r="P19" s="44">
        <v>0</v>
      </c>
      <c r="Q19" s="44">
        <v>408010.21</v>
      </c>
      <c r="R19" s="44">
        <v>95300</v>
      </c>
      <c r="S19" s="44">
        <v>0</v>
      </c>
      <c r="T19" s="44">
        <v>114633.16</v>
      </c>
      <c r="U19" s="44">
        <v>0</v>
      </c>
      <c r="V19" s="44">
        <v>0</v>
      </c>
      <c r="W19" s="44">
        <v>1000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44">
        <v>0</v>
      </c>
      <c r="AD19" s="44">
        <v>151904.75</v>
      </c>
      <c r="AE19" s="44">
        <v>0</v>
      </c>
      <c r="AF19" s="44">
        <v>243089.9</v>
      </c>
      <c r="AG19" s="44">
        <v>0</v>
      </c>
      <c r="AH19" s="44">
        <v>0</v>
      </c>
      <c r="AI19" s="44">
        <v>4000</v>
      </c>
      <c r="AJ19" s="44">
        <f>3220754.71-161326.46</f>
        <v>3059428.25</v>
      </c>
      <c r="AK19" s="44">
        <v>0</v>
      </c>
      <c r="AL19" s="44">
        <v>4672648.5599999996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0</v>
      </c>
      <c r="AS19" s="44">
        <v>0</v>
      </c>
      <c r="AT19" s="44">
        <v>0</v>
      </c>
      <c r="AU19" s="44">
        <v>0</v>
      </c>
      <c r="AV19" s="44">
        <v>0</v>
      </c>
      <c r="AW19" s="44">
        <v>0</v>
      </c>
      <c r="AX19" s="44">
        <v>0</v>
      </c>
      <c r="AY19" s="44">
        <v>0</v>
      </c>
      <c r="AZ19" s="44">
        <v>0</v>
      </c>
      <c r="BA19" s="44">
        <v>0</v>
      </c>
      <c r="BB19" s="44">
        <v>0</v>
      </c>
      <c r="BC19" s="44">
        <v>0</v>
      </c>
      <c r="BD19" s="44">
        <v>0</v>
      </c>
      <c r="BE19" s="44">
        <v>0</v>
      </c>
      <c r="BF19" s="44">
        <v>0</v>
      </c>
      <c r="BG19" s="44">
        <v>0</v>
      </c>
      <c r="BH19" s="44">
        <v>0</v>
      </c>
      <c r="BI19" s="44">
        <v>0</v>
      </c>
      <c r="BJ19" s="44">
        <v>0</v>
      </c>
      <c r="BK19" s="44">
        <v>0</v>
      </c>
      <c r="BL19" s="44">
        <v>0</v>
      </c>
      <c r="BM19" s="44">
        <v>0</v>
      </c>
      <c r="BN19" s="44">
        <v>0</v>
      </c>
      <c r="BO19" s="44">
        <v>0</v>
      </c>
      <c r="BP19" s="44">
        <v>0</v>
      </c>
      <c r="BQ19" s="44">
        <v>0</v>
      </c>
      <c r="BR19" s="46"/>
      <c r="BS19" s="44">
        <v>0</v>
      </c>
      <c r="BT19" s="45"/>
      <c r="BU19" s="44">
        <f t="shared" si="0"/>
        <v>4266683</v>
      </c>
      <c r="BV19" s="44">
        <f t="shared" si="1"/>
        <v>0</v>
      </c>
      <c r="BW19" s="44">
        <f t="shared" si="2"/>
        <v>6541324.6999999993</v>
      </c>
    </row>
    <row r="20" spans="1:75" s="2" customFormat="1" x14ac:dyDescent="0.2">
      <c r="A20" s="7" t="s">
        <v>34</v>
      </c>
      <c r="B20" s="8" t="s">
        <v>35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  <c r="AC20" s="44">
        <v>0</v>
      </c>
      <c r="AD20" s="44"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0</v>
      </c>
      <c r="AJ20" s="44">
        <v>0</v>
      </c>
      <c r="AK20" s="44">
        <v>0</v>
      </c>
      <c r="AL20" s="44">
        <v>0</v>
      </c>
      <c r="AM20" s="44">
        <v>0</v>
      </c>
      <c r="AN20" s="44">
        <v>0</v>
      </c>
      <c r="AO20" s="44">
        <v>0</v>
      </c>
      <c r="AP20" s="44">
        <v>0</v>
      </c>
      <c r="AQ20" s="44">
        <v>0</v>
      </c>
      <c r="AR20" s="44">
        <v>0</v>
      </c>
      <c r="AS20" s="44">
        <v>0</v>
      </c>
      <c r="AT20" s="44">
        <v>0</v>
      </c>
      <c r="AU20" s="44">
        <v>0</v>
      </c>
      <c r="AV20" s="44">
        <v>0</v>
      </c>
      <c r="AW20" s="44">
        <v>0</v>
      </c>
      <c r="AX20" s="44">
        <v>0</v>
      </c>
      <c r="AY20" s="44">
        <v>0</v>
      </c>
      <c r="AZ20" s="44">
        <v>0</v>
      </c>
      <c r="BA20" s="44">
        <v>0</v>
      </c>
      <c r="BB20" s="44">
        <v>0</v>
      </c>
      <c r="BC20" s="44">
        <v>0</v>
      </c>
      <c r="BD20" s="44">
        <v>0</v>
      </c>
      <c r="BE20" s="44">
        <v>0</v>
      </c>
      <c r="BF20" s="44">
        <v>0</v>
      </c>
      <c r="BG20" s="44">
        <v>0</v>
      </c>
      <c r="BH20" s="44">
        <v>0</v>
      </c>
      <c r="BI20" s="44">
        <v>0</v>
      </c>
      <c r="BJ20" s="44">
        <v>0</v>
      </c>
      <c r="BK20" s="44">
        <v>0</v>
      </c>
      <c r="BL20" s="44">
        <v>0</v>
      </c>
      <c r="BM20" s="44">
        <v>0</v>
      </c>
      <c r="BN20" s="44">
        <v>0</v>
      </c>
      <c r="BO20" s="44">
        <v>0</v>
      </c>
      <c r="BP20" s="44">
        <v>0</v>
      </c>
      <c r="BQ20" s="44">
        <v>0</v>
      </c>
      <c r="BR20" s="46"/>
      <c r="BS20" s="44">
        <v>0</v>
      </c>
      <c r="BT20" s="45"/>
      <c r="BU20" s="44">
        <f t="shared" si="0"/>
        <v>0</v>
      </c>
      <c r="BV20" s="44">
        <f t="shared" si="1"/>
        <v>0</v>
      </c>
      <c r="BW20" s="44">
        <f t="shared" si="2"/>
        <v>0</v>
      </c>
    </row>
    <row r="21" spans="1:75" s="2" customFormat="1" x14ac:dyDescent="0.2">
      <c r="A21" s="7" t="s">
        <v>36</v>
      </c>
      <c r="B21" s="8" t="s">
        <v>37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S21" s="44">
        <v>0</v>
      </c>
      <c r="AT21" s="44">
        <v>0</v>
      </c>
      <c r="AU21" s="44">
        <v>0</v>
      </c>
      <c r="AV21" s="44">
        <v>0</v>
      </c>
      <c r="AW21" s="44">
        <v>0</v>
      </c>
      <c r="AX21" s="44">
        <v>0</v>
      </c>
      <c r="AY21" s="44">
        <v>0</v>
      </c>
      <c r="AZ21" s="44">
        <v>0</v>
      </c>
      <c r="BA21" s="44">
        <v>0</v>
      </c>
      <c r="BB21" s="44">
        <v>0</v>
      </c>
      <c r="BC21" s="44">
        <v>0</v>
      </c>
      <c r="BD21" s="44">
        <v>0</v>
      </c>
      <c r="BE21" s="44">
        <v>0</v>
      </c>
      <c r="BF21" s="44">
        <v>0</v>
      </c>
      <c r="BG21" s="44">
        <v>0</v>
      </c>
      <c r="BH21" s="44">
        <v>0</v>
      </c>
      <c r="BI21" s="44">
        <v>0</v>
      </c>
      <c r="BJ21" s="44">
        <v>0</v>
      </c>
      <c r="BK21" s="44">
        <v>0</v>
      </c>
      <c r="BL21" s="44">
        <v>0</v>
      </c>
      <c r="BM21" s="44">
        <v>0</v>
      </c>
      <c r="BN21" s="44">
        <v>0</v>
      </c>
      <c r="BO21" s="44">
        <v>0</v>
      </c>
      <c r="BP21" s="44">
        <v>0</v>
      </c>
      <c r="BQ21" s="44">
        <v>0</v>
      </c>
      <c r="BR21" s="46"/>
      <c r="BS21" s="44">
        <v>0</v>
      </c>
      <c r="BT21" s="45"/>
      <c r="BU21" s="44">
        <f t="shared" si="0"/>
        <v>0</v>
      </c>
      <c r="BV21" s="44">
        <f t="shared" si="1"/>
        <v>0</v>
      </c>
      <c r="BW21" s="44">
        <f t="shared" si="2"/>
        <v>0</v>
      </c>
    </row>
    <row r="22" spans="1:75" s="2" customFormat="1" x14ac:dyDescent="0.2">
      <c r="A22" s="7" t="s">
        <v>38</v>
      </c>
      <c r="B22" s="8" t="s">
        <v>39</v>
      </c>
      <c r="C22" s="44">
        <v>2000</v>
      </c>
      <c r="D22" s="44">
        <v>0</v>
      </c>
      <c r="E22" s="44">
        <v>2000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44">
        <v>0</v>
      </c>
      <c r="AD22" s="44">
        <v>0</v>
      </c>
      <c r="AE22" s="44">
        <v>0</v>
      </c>
      <c r="AF22" s="44">
        <v>0</v>
      </c>
      <c r="AG22" s="44">
        <v>0</v>
      </c>
      <c r="AH22" s="44">
        <v>0</v>
      </c>
      <c r="AI22" s="44">
        <v>0</v>
      </c>
      <c r="AJ22" s="44">
        <v>0</v>
      </c>
      <c r="AK22" s="44">
        <v>0</v>
      </c>
      <c r="AL22" s="44">
        <v>0</v>
      </c>
      <c r="AM22" s="44">
        <v>0</v>
      </c>
      <c r="AN22" s="44">
        <v>0</v>
      </c>
      <c r="AO22" s="44">
        <v>0</v>
      </c>
      <c r="AP22" s="44">
        <v>0</v>
      </c>
      <c r="AQ22" s="44">
        <v>0</v>
      </c>
      <c r="AR22" s="44">
        <v>0</v>
      </c>
      <c r="AS22" s="44">
        <v>0</v>
      </c>
      <c r="AT22" s="44">
        <v>0</v>
      </c>
      <c r="AU22" s="44">
        <v>0</v>
      </c>
      <c r="AV22" s="44">
        <v>0</v>
      </c>
      <c r="AW22" s="44">
        <v>0</v>
      </c>
      <c r="AX22" s="44">
        <v>0</v>
      </c>
      <c r="AY22" s="44">
        <v>0</v>
      </c>
      <c r="AZ22" s="44">
        <v>0</v>
      </c>
      <c r="BA22" s="44">
        <v>0</v>
      </c>
      <c r="BB22" s="44">
        <v>0</v>
      </c>
      <c r="BC22" s="44">
        <v>0</v>
      </c>
      <c r="BD22" s="44">
        <v>0</v>
      </c>
      <c r="BE22" s="44">
        <v>0</v>
      </c>
      <c r="BF22" s="44">
        <v>0</v>
      </c>
      <c r="BG22" s="44">
        <v>0</v>
      </c>
      <c r="BH22" s="44">
        <v>0</v>
      </c>
      <c r="BI22" s="44">
        <v>0</v>
      </c>
      <c r="BJ22" s="44">
        <v>0</v>
      </c>
      <c r="BK22" s="44">
        <v>0</v>
      </c>
      <c r="BL22" s="44">
        <v>0</v>
      </c>
      <c r="BM22" s="44">
        <v>0</v>
      </c>
      <c r="BN22" s="44">
        <v>0</v>
      </c>
      <c r="BO22" s="44">
        <v>0</v>
      </c>
      <c r="BP22" s="44">
        <v>0</v>
      </c>
      <c r="BQ22" s="44">
        <v>0</v>
      </c>
      <c r="BR22" s="46"/>
      <c r="BS22" s="44">
        <v>0</v>
      </c>
      <c r="BT22" s="45"/>
      <c r="BU22" s="44">
        <f t="shared" si="0"/>
        <v>2000</v>
      </c>
      <c r="BV22" s="44">
        <f t="shared" si="1"/>
        <v>0</v>
      </c>
      <c r="BW22" s="44">
        <f t="shared" si="2"/>
        <v>2000</v>
      </c>
    </row>
    <row r="23" spans="1:75" s="2" customFormat="1" x14ac:dyDescent="0.2">
      <c r="A23" s="7" t="s">
        <v>40</v>
      </c>
      <c r="B23" s="8" t="s">
        <v>41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4">
        <v>0</v>
      </c>
      <c r="AC23" s="44">
        <v>0</v>
      </c>
      <c r="AD23" s="44">
        <v>0</v>
      </c>
      <c r="AE23" s="44">
        <v>0</v>
      </c>
      <c r="AF23" s="44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S23" s="44">
        <v>0</v>
      </c>
      <c r="AT23" s="44">
        <v>0</v>
      </c>
      <c r="AU23" s="44">
        <v>0</v>
      </c>
      <c r="AV23" s="44">
        <v>0</v>
      </c>
      <c r="AW23" s="44">
        <v>0</v>
      </c>
      <c r="AX23" s="44">
        <v>0</v>
      </c>
      <c r="AY23" s="44">
        <v>0</v>
      </c>
      <c r="AZ23" s="44">
        <v>0</v>
      </c>
      <c r="BA23" s="44">
        <v>0</v>
      </c>
      <c r="BB23" s="44">
        <v>0</v>
      </c>
      <c r="BC23" s="44">
        <v>0</v>
      </c>
      <c r="BD23" s="44">
        <v>0</v>
      </c>
      <c r="BE23" s="44">
        <v>0</v>
      </c>
      <c r="BF23" s="44">
        <v>0</v>
      </c>
      <c r="BG23" s="44">
        <v>0</v>
      </c>
      <c r="BH23" s="44">
        <v>0</v>
      </c>
      <c r="BI23" s="44">
        <v>0</v>
      </c>
      <c r="BJ23" s="44">
        <v>0</v>
      </c>
      <c r="BK23" s="44">
        <v>0</v>
      </c>
      <c r="BL23" s="44">
        <v>0</v>
      </c>
      <c r="BM23" s="44">
        <v>0</v>
      </c>
      <c r="BN23" s="44">
        <v>0</v>
      </c>
      <c r="BO23" s="44">
        <v>0</v>
      </c>
      <c r="BP23" s="44">
        <v>0</v>
      </c>
      <c r="BQ23" s="44">
        <v>0</v>
      </c>
      <c r="BR23" s="46"/>
      <c r="BS23" s="44">
        <v>0</v>
      </c>
      <c r="BT23" s="45"/>
      <c r="BU23" s="44">
        <f t="shared" si="0"/>
        <v>0</v>
      </c>
      <c r="BV23" s="44">
        <f t="shared" si="1"/>
        <v>0</v>
      </c>
      <c r="BW23" s="44">
        <f t="shared" si="2"/>
        <v>0</v>
      </c>
    </row>
    <row r="24" spans="1:75" s="2" customFormat="1" x14ac:dyDescent="0.2">
      <c r="A24" s="7" t="s">
        <v>42</v>
      </c>
      <c r="B24" s="8" t="s">
        <v>43</v>
      </c>
      <c r="C24" s="44">
        <v>117660.25</v>
      </c>
      <c r="D24" s="44">
        <v>0</v>
      </c>
      <c r="E24" s="44">
        <v>215630.94</v>
      </c>
      <c r="F24" s="44">
        <v>0</v>
      </c>
      <c r="G24" s="44">
        <v>0</v>
      </c>
      <c r="H24" s="44">
        <v>0</v>
      </c>
      <c r="I24" s="44">
        <v>4000</v>
      </c>
      <c r="J24" s="44">
        <v>0</v>
      </c>
      <c r="K24" s="44">
        <v>12473.23</v>
      </c>
      <c r="L24" s="44">
        <f>262079.43-155894.43</f>
        <v>106185</v>
      </c>
      <c r="M24" s="44">
        <v>0</v>
      </c>
      <c r="N24" s="44">
        <v>290139.89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4985</v>
      </c>
      <c r="AK24" s="44">
        <v>0</v>
      </c>
      <c r="AL24" s="44">
        <v>104559.91</v>
      </c>
      <c r="AM24" s="44">
        <v>0</v>
      </c>
      <c r="AN24" s="44">
        <v>0</v>
      </c>
      <c r="AO24" s="44">
        <v>0</v>
      </c>
      <c r="AP24" s="44">
        <v>6000</v>
      </c>
      <c r="AQ24" s="44">
        <v>0</v>
      </c>
      <c r="AR24" s="44">
        <v>6000</v>
      </c>
      <c r="AS24" s="44">
        <v>0</v>
      </c>
      <c r="AT24" s="44">
        <v>0</v>
      </c>
      <c r="AU24" s="44">
        <v>0</v>
      </c>
      <c r="AV24" s="44">
        <v>0</v>
      </c>
      <c r="AW24" s="44">
        <v>0</v>
      </c>
      <c r="AX24" s="44">
        <v>0</v>
      </c>
      <c r="AY24" s="44">
        <v>0</v>
      </c>
      <c r="AZ24" s="44">
        <v>0</v>
      </c>
      <c r="BA24" s="44">
        <v>0</v>
      </c>
      <c r="BB24" s="44">
        <v>0</v>
      </c>
      <c r="BC24" s="44">
        <v>0</v>
      </c>
      <c r="BD24" s="44">
        <v>0</v>
      </c>
      <c r="BE24" s="44">
        <v>0</v>
      </c>
      <c r="BF24" s="44">
        <v>0</v>
      </c>
      <c r="BG24" s="44">
        <v>0</v>
      </c>
      <c r="BH24" s="44">
        <v>0</v>
      </c>
      <c r="BI24" s="44">
        <v>0</v>
      </c>
      <c r="BJ24" s="44">
        <v>0</v>
      </c>
      <c r="BK24" s="44">
        <v>0</v>
      </c>
      <c r="BL24" s="44">
        <v>0</v>
      </c>
      <c r="BM24" s="44">
        <v>0</v>
      </c>
      <c r="BN24" s="44">
        <v>0</v>
      </c>
      <c r="BO24" s="44">
        <v>0</v>
      </c>
      <c r="BP24" s="44">
        <v>0</v>
      </c>
      <c r="BQ24" s="44">
        <v>0</v>
      </c>
      <c r="BR24" s="46"/>
      <c r="BS24" s="44">
        <v>0</v>
      </c>
      <c r="BT24" s="45"/>
      <c r="BU24" s="44">
        <f t="shared" si="0"/>
        <v>238830.25</v>
      </c>
      <c r="BV24" s="44">
        <f t="shared" si="1"/>
        <v>0</v>
      </c>
      <c r="BW24" s="44">
        <f t="shared" si="2"/>
        <v>628803.97000000009</v>
      </c>
    </row>
    <row r="25" spans="1:75" s="2" customFormat="1" x14ac:dyDescent="0.2">
      <c r="A25" s="7" t="s">
        <v>45</v>
      </c>
      <c r="B25" s="8" t="s">
        <v>46</v>
      </c>
      <c r="C25" s="44">
        <v>699031</v>
      </c>
      <c r="D25" s="44">
        <v>300782</v>
      </c>
      <c r="E25" s="44">
        <v>406021.31</v>
      </c>
      <c r="F25" s="44">
        <v>0</v>
      </c>
      <c r="G25" s="44">
        <v>0</v>
      </c>
      <c r="H25" s="44">
        <v>0</v>
      </c>
      <c r="I25" s="44">
        <v>53442</v>
      </c>
      <c r="J25" s="44">
        <v>36992</v>
      </c>
      <c r="K25" s="44">
        <v>18162.38</v>
      </c>
      <c r="L25" s="44">
        <f>167842.09-9281</f>
        <v>158561.09</v>
      </c>
      <c r="M25" s="44">
        <v>26061</v>
      </c>
      <c r="N25" s="44">
        <v>251563.34</v>
      </c>
      <c r="O25" s="44">
        <v>11430</v>
      </c>
      <c r="P25" s="44">
        <v>9262</v>
      </c>
      <c r="Q25" s="44">
        <v>30667.4</v>
      </c>
      <c r="R25" s="44">
        <v>106260.6</v>
      </c>
      <c r="S25" s="44">
        <v>2646</v>
      </c>
      <c r="T25" s="44">
        <v>345420.59</v>
      </c>
      <c r="U25" s="44">
        <v>0</v>
      </c>
      <c r="V25" s="44">
        <v>0</v>
      </c>
      <c r="W25" s="44">
        <v>0</v>
      </c>
      <c r="X25" s="44">
        <v>3872</v>
      </c>
      <c r="Y25" s="44">
        <v>3872</v>
      </c>
      <c r="Z25" s="44">
        <v>0</v>
      </c>
      <c r="AA25" s="44">
        <v>0</v>
      </c>
      <c r="AB25" s="44">
        <v>0</v>
      </c>
      <c r="AC25" s="44">
        <v>0</v>
      </c>
      <c r="AD25" s="44">
        <v>0</v>
      </c>
      <c r="AE25" s="44">
        <v>0</v>
      </c>
      <c r="AF25" s="44">
        <v>0</v>
      </c>
      <c r="AG25" s="44">
        <v>0</v>
      </c>
      <c r="AH25" s="44">
        <v>0</v>
      </c>
      <c r="AI25" s="44">
        <v>0</v>
      </c>
      <c r="AJ25" s="44">
        <f>540854.89-22868.69</f>
        <v>517986.2</v>
      </c>
      <c r="AK25" s="44">
        <v>20048</v>
      </c>
      <c r="AL25" s="44">
        <v>1111698.02</v>
      </c>
      <c r="AM25" s="44">
        <v>0</v>
      </c>
      <c r="AN25" s="44">
        <v>0</v>
      </c>
      <c r="AO25" s="44">
        <v>0</v>
      </c>
      <c r="AP25" s="44">
        <v>9005</v>
      </c>
      <c r="AQ25" s="44">
        <v>9005</v>
      </c>
      <c r="AR25" s="44">
        <v>0</v>
      </c>
      <c r="AS25" s="44">
        <v>0</v>
      </c>
      <c r="AT25" s="44">
        <v>0</v>
      </c>
      <c r="AU25" s="44">
        <v>0</v>
      </c>
      <c r="AV25" s="44">
        <v>0</v>
      </c>
      <c r="AW25" s="44">
        <v>0</v>
      </c>
      <c r="AX25" s="44">
        <v>0</v>
      </c>
      <c r="AY25" s="44">
        <v>13500</v>
      </c>
      <c r="AZ25" s="44">
        <v>0</v>
      </c>
      <c r="BA25" s="44">
        <v>41941.06</v>
      </c>
      <c r="BB25" s="44">
        <v>110000</v>
      </c>
      <c r="BC25" s="44">
        <v>0</v>
      </c>
      <c r="BD25" s="44">
        <v>849918.4</v>
      </c>
      <c r="BE25" s="44">
        <v>0</v>
      </c>
      <c r="BF25" s="44">
        <v>0</v>
      </c>
      <c r="BG25" s="44">
        <v>0</v>
      </c>
      <c r="BH25" s="44">
        <v>931880.48</v>
      </c>
      <c r="BI25" s="44">
        <v>0</v>
      </c>
      <c r="BJ25" s="44">
        <v>90000</v>
      </c>
      <c r="BK25" s="44">
        <v>0</v>
      </c>
      <c r="BL25" s="44">
        <v>0</v>
      </c>
      <c r="BM25" s="44">
        <v>0</v>
      </c>
      <c r="BN25" s="44">
        <v>0</v>
      </c>
      <c r="BO25" s="44">
        <v>0</v>
      </c>
      <c r="BP25" s="44">
        <v>0</v>
      </c>
      <c r="BQ25" s="44">
        <v>0</v>
      </c>
      <c r="BR25" s="46"/>
      <c r="BS25" s="44">
        <v>0</v>
      </c>
      <c r="BT25" s="45"/>
      <c r="BU25" s="44">
        <f t="shared" si="0"/>
        <v>2614968.37</v>
      </c>
      <c r="BV25" s="44">
        <f t="shared" si="1"/>
        <v>408668</v>
      </c>
      <c r="BW25" s="44">
        <f t="shared" si="2"/>
        <v>3145392.5</v>
      </c>
    </row>
    <row r="26" spans="1:75" s="17" customFormat="1" x14ac:dyDescent="0.2">
      <c r="A26" s="15" t="s">
        <v>51</v>
      </c>
      <c r="B26" s="15" t="s">
        <v>52</v>
      </c>
      <c r="C26" s="64">
        <f>SUM(C16:C25)</f>
        <v>2856066.08</v>
      </c>
      <c r="D26" s="64">
        <f t="shared" ref="D26:BN26" si="3">SUM(D16:D25)</f>
        <v>300782</v>
      </c>
      <c r="E26" s="64">
        <f t="shared" si="3"/>
        <v>3167425.6900000004</v>
      </c>
      <c r="F26" s="64">
        <f t="shared" si="3"/>
        <v>0</v>
      </c>
      <c r="G26" s="64">
        <f t="shared" si="3"/>
        <v>0</v>
      </c>
      <c r="H26" s="64">
        <f t="shared" si="3"/>
        <v>0</v>
      </c>
      <c r="I26" s="64">
        <f t="shared" si="3"/>
        <v>2778976.4</v>
      </c>
      <c r="J26" s="64">
        <f t="shared" si="3"/>
        <v>36992</v>
      </c>
      <c r="K26" s="64">
        <f t="shared" si="3"/>
        <v>3278898.4</v>
      </c>
      <c r="L26" s="64">
        <f t="shared" si="3"/>
        <v>6909726.0399999991</v>
      </c>
      <c r="M26" s="64">
        <f t="shared" si="3"/>
        <v>26061</v>
      </c>
      <c r="N26" s="64">
        <f t="shared" si="3"/>
        <v>8283907.5499999989</v>
      </c>
      <c r="O26" s="64">
        <f t="shared" si="3"/>
        <v>1197904.28</v>
      </c>
      <c r="P26" s="64">
        <f t="shared" si="3"/>
        <v>9262</v>
      </c>
      <c r="Q26" s="64">
        <f t="shared" si="3"/>
        <v>1445013.9</v>
      </c>
      <c r="R26" s="64">
        <f t="shared" si="3"/>
        <v>437905.6</v>
      </c>
      <c r="S26" s="64">
        <f t="shared" si="3"/>
        <v>2646</v>
      </c>
      <c r="T26" s="64">
        <f t="shared" si="3"/>
        <v>734829.52</v>
      </c>
      <c r="U26" s="64">
        <f t="shared" si="3"/>
        <v>6500</v>
      </c>
      <c r="V26" s="64">
        <f t="shared" si="3"/>
        <v>0</v>
      </c>
      <c r="W26" s="64">
        <f t="shared" si="3"/>
        <v>7500</v>
      </c>
      <c r="X26" s="64">
        <f t="shared" si="3"/>
        <v>141544.14000000001</v>
      </c>
      <c r="Y26" s="64">
        <f t="shared" si="3"/>
        <v>3872</v>
      </c>
      <c r="Z26" s="64">
        <f t="shared" si="3"/>
        <v>160385.40000000002</v>
      </c>
      <c r="AA26" s="64">
        <f t="shared" si="3"/>
        <v>0</v>
      </c>
      <c r="AB26" s="64">
        <f t="shared" si="3"/>
        <v>0</v>
      </c>
      <c r="AC26" s="64">
        <f t="shared" si="3"/>
        <v>0</v>
      </c>
      <c r="AD26" s="64">
        <f t="shared" si="3"/>
        <v>151904.75</v>
      </c>
      <c r="AE26" s="64">
        <f t="shared" si="3"/>
        <v>0</v>
      </c>
      <c r="AF26" s="64">
        <f t="shared" si="3"/>
        <v>243089.9</v>
      </c>
      <c r="AG26" s="64">
        <f t="shared" si="3"/>
        <v>22000</v>
      </c>
      <c r="AH26" s="64">
        <f t="shared" si="3"/>
        <v>0</v>
      </c>
      <c r="AI26" s="64">
        <f t="shared" si="3"/>
        <v>26000</v>
      </c>
      <c r="AJ26" s="64">
        <f t="shared" si="3"/>
        <v>10074766.869999999</v>
      </c>
      <c r="AK26" s="64">
        <f t="shared" si="3"/>
        <v>20048</v>
      </c>
      <c r="AL26" s="64">
        <f t="shared" si="3"/>
        <v>13950964.779999999</v>
      </c>
      <c r="AM26" s="64">
        <f t="shared" si="3"/>
        <v>0</v>
      </c>
      <c r="AN26" s="64">
        <f t="shared" si="3"/>
        <v>0</v>
      </c>
      <c r="AO26" s="64">
        <f t="shared" si="3"/>
        <v>0</v>
      </c>
      <c r="AP26" s="64">
        <f t="shared" si="3"/>
        <v>267905</v>
      </c>
      <c r="AQ26" s="64">
        <f t="shared" si="3"/>
        <v>9005</v>
      </c>
      <c r="AR26" s="64">
        <f t="shared" si="3"/>
        <v>281304.01</v>
      </c>
      <c r="AS26" s="64">
        <f t="shared" si="3"/>
        <v>25000</v>
      </c>
      <c r="AT26" s="64">
        <f t="shared" si="3"/>
        <v>0</v>
      </c>
      <c r="AU26" s="64">
        <f t="shared" si="3"/>
        <v>25000</v>
      </c>
      <c r="AV26" s="64">
        <f t="shared" si="3"/>
        <v>0</v>
      </c>
      <c r="AW26" s="64">
        <f t="shared" si="3"/>
        <v>0</v>
      </c>
      <c r="AX26" s="64">
        <f t="shared" si="3"/>
        <v>0</v>
      </c>
      <c r="AY26" s="64">
        <f t="shared" si="3"/>
        <v>22500</v>
      </c>
      <c r="AZ26" s="64">
        <f t="shared" si="3"/>
        <v>0</v>
      </c>
      <c r="BA26" s="64">
        <f t="shared" si="3"/>
        <v>50941.06</v>
      </c>
      <c r="BB26" s="64">
        <f t="shared" si="3"/>
        <v>110000</v>
      </c>
      <c r="BC26" s="64">
        <f t="shared" si="3"/>
        <v>0</v>
      </c>
      <c r="BD26" s="64">
        <f t="shared" si="3"/>
        <v>849938.72</v>
      </c>
      <c r="BE26" s="64">
        <f t="shared" si="3"/>
        <v>0</v>
      </c>
      <c r="BF26" s="64">
        <f t="shared" si="3"/>
        <v>0</v>
      </c>
      <c r="BG26" s="64">
        <f t="shared" si="3"/>
        <v>0</v>
      </c>
      <c r="BH26" s="64">
        <f t="shared" si="3"/>
        <v>931880.48</v>
      </c>
      <c r="BI26" s="64">
        <f t="shared" si="3"/>
        <v>0</v>
      </c>
      <c r="BJ26" s="64">
        <f t="shared" si="3"/>
        <v>90000</v>
      </c>
      <c r="BK26" s="64">
        <f t="shared" si="3"/>
        <v>0</v>
      </c>
      <c r="BL26" s="64">
        <f t="shared" si="3"/>
        <v>0</v>
      </c>
      <c r="BM26" s="64">
        <f t="shared" si="3"/>
        <v>0</v>
      </c>
      <c r="BN26" s="64">
        <f t="shared" si="3"/>
        <v>0</v>
      </c>
      <c r="BO26" s="64">
        <f t="shared" ref="BO26:BW26" si="4">SUM(BO16:BO25)</f>
        <v>0</v>
      </c>
      <c r="BP26" s="64">
        <f t="shared" si="4"/>
        <v>0</v>
      </c>
      <c r="BQ26" s="64">
        <f t="shared" si="4"/>
        <v>0</v>
      </c>
      <c r="BR26" s="64">
        <f t="shared" si="4"/>
        <v>0</v>
      </c>
      <c r="BS26" s="64">
        <f t="shared" si="4"/>
        <v>0</v>
      </c>
      <c r="BT26" s="64">
        <f t="shared" si="4"/>
        <v>0</v>
      </c>
      <c r="BU26" s="64">
        <f t="shared" si="4"/>
        <v>25934579.640000001</v>
      </c>
      <c r="BV26" s="64">
        <f t="shared" si="4"/>
        <v>408668</v>
      </c>
      <c r="BW26" s="64">
        <f t="shared" si="4"/>
        <v>32595198.93</v>
      </c>
    </row>
    <row r="27" spans="1:75" s="2" customFormat="1" x14ac:dyDescent="0.2">
      <c r="A27" s="6"/>
      <c r="B27" s="6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6"/>
      <c r="BS27" s="45"/>
      <c r="BT27" s="45"/>
      <c r="BU27" s="45"/>
      <c r="BV27" s="45"/>
      <c r="BW27" s="45"/>
    </row>
    <row r="28" spans="1:75" s="2" customFormat="1" x14ac:dyDescent="0.2">
      <c r="A28" s="6"/>
      <c r="B28" s="9" t="s">
        <v>54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6"/>
      <c r="BS28" s="45"/>
      <c r="BT28" s="45"/>
      <c r="BU28" s="45"/>
      <c r="BV28" s="45"/>
      <c r="BW28" s="45"/>
    </row>
    <row r="29" spans="1:75" s="2" customFormat="1" x14ac:dyDescent="0.2">
      <c r="A29" s="7" t="s">
        <v>56</v>
      </c>
      <c r="B29" s="8" t="s">
        <v>57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44">
        <v>0</v>
      </c>
      <c r="AC29" s="44">
        <v>0</v>
      </c>
      <c r="AD29" s="44">
        <v>0</v>
      </c>
      <c r="AE29" s="44">
        <v>0</v>
      </c>
      <c r="AF29" s="44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S29" s="44">
        <v>0</v>
      </c>
      <c r="AT29" s="44">
        <v>0</v>
      </c>
      <c r="AU29" s="44">
        <v>0</v>
      </c>
      <c r="AV29" s="44">
        <v>0</v>
      </c>
      <c r="AW29" s="44">
        <v>0</v>
      </c>
      <c r="AX29" s="44">
        <v>0</v>
      </c>
      <c r="AY29" s="44">
        <v>0</v>
      </c>
      <c r="AZ29" s="44">
        <v>0</v>
      </c>
      <c r="BA29" s="44">
        <v>0</v>
      </c>
      <c r="BB29" s="44">
        <v>0</v>
      </c>
      <c r="BC29" s="44">
        <v>0</v>
      </c>
      <c r="BD29" s="44">
        <v>0</v>
      </c>
      <c r="BE29" s="44">
        <v>0</v>
      </c>
      <c r="BF29" s="44">
        <v>0</v>
      </c>
      <c r="BG29" s="44">
        <v>0</v>
      </c>
      <c r="BH29" s="44">
        <v>0</v>
      </c>
      <c r="BI29" s="44">
        <v>0</v>
      </c>
      <c r="BJ29" s="44">
        <v>0</v>
      </c>
      <c r="BK29" s="44">
        <v>0</v>
      </c>
      <c r="BL29" s="44">
        <v>0</v>
      </c>
      <c r="BM29" s="44">
        <v>0</v>
      </c>
      <c r="BN29" s="44">
        <v>0</v>
      </c>
      <c r="BO29" s="44">
        <v>0</v>
      </c>
      <c r="BP29" s="44">
        <v>0</v>
      </c>
      <c r="BQ29" s="44">
        <v>0</v>
      </c>
      <c r="BR29" s="46"/>
      <c r="BS29" s="44">
        <v>0</v>
      </c>
      <c r="BT29" s="45"/>
      <c r="BU29" s="44">
        <f>+C29+F29+I29+L29+O29+R29+U29+X29+AA29+AD29+AG29+AJ29+AM29+AP29+AS29+AV29+AY29+BB29+BE29+BH29+BK29+BN29+BQ29+BT29</f>
        <v>0</v>
      </c>
      <c r="BV29" s="44">
        <f>+D29+G29+J29+M29+P29+S29+V29+Y29+AB29+AE29+AH29+AK29+AN29+AQ29+AT29+AW29+AZ29+BC29+BF29+BI29+BL29+BO29+BR29</f>
        <v>0</v>
      </c>
      <c r="BW29" s="44">
        <f>+E29+H29+K29+N29+Q29+T29+W29+Z29+AC29+AF29+AI29+AL29+AO29+AR29+AU29+AX29+BA29+BD29+BG29+BJ29+BM29+BP29+BS29</f>
        <v>0</v>
      </c>
    </row>
    <row r="30" spans="1:75" s="2" customFormat="1" x14ac:dyDescent="0.2">
      <c r="A30" s="7" t="s">
        <v>58</v>
      </c>
      <c r="B30" s="8" t="s">
        <v>59</v>
      </c>
      <c r="C30" s="44">
        <v>289292.31</v>
      </c>
      <c r="D30" s="44">
        <v>0</v>
      </c>
      <c r="E30" s="44">
        <v>335666.68</v>
      </c>
      <c r="F30" s="44">
        <v>0</v>
      </c>
      <c r="G30" s="44">
        <v>0</v>
      </c>
      <c r="H30" s="44">
        <v>0</v>
      </c>
      <c r="I30" s="44">
        <v>14611.29</v>
      </c>
      <c r="J30" s="44">
        <v>0</v>
      </c>
      <c r="K30" s="44">
        <v>35425.839999999997</v>
      </c>
      <c r="L30" s="44">
        <v>38000</v>
      </c>
      <c r="M30" s="44">
        <v>0</v>
      </c>
      <c r="N30" s="44">
        <v>38000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330000</v>
      </c>
      <c r="Y30" s="44">
        <v>0</v>
      </c>
      <c r="Z30" s="44">
        <v>476557.6</v>
      </c>
      <c r="AA30" s="44">
        <v>0</v>
      </c>
      <c r="AB30" s="44">
        <v>0</v>
      </c>
      <c r="AC30" s="44">
        <v>0</v>
      </c>
      <c r="AD30" s="44">
        <v>0</v>
      </c>
      <c r="AE30" s="44">
        <v>0</v>
      </c>
      <c r="AF30" s="44">
        <v>0</v>
      </c>
      <c r="AG30" s="44">
        <v>0</v>
      </c>
      <c r="AH30" s="44">
        <v>0</v>
      </c>
      <c r="AI30" s="44">
        <v>10549.34</v>
      </c>
      <c r="AJ30" s="44">
        <v>2000</v>
      </c>
      <c r="AK30" s="44">
        <v>0</v>
      </c>
      <c r="AL30" s="44">
        <v>34548.21</v>
      </c>
      <c r="AM30" s="44">
        <v>0</v>
      </c>
      <c r="AN30" s="44">
        <v>0</v>
      </c>
      <c r="AO30" s="44">
        <v>0</v>
      </c>
      <c r="AP30" s="44">
        <v>0</v>
      </c>
      <c r="AQ30" s="44">
        <v>0</v>
      </c>
      <c r="AR30" s="44">
        <v>0</v>
      </c>
      <c r="AS30" s="44">
        <v>0</v>
      </c>
      <c r="AT30" s="44">
        <v>0</v>
      </c>
      <c r="AU30" s="44">
        <v>0</v>
      </c>
      <c r="AV30" s="44">
        <v>0</v>
      </c>
      <c r="AW30" s="44">
        <v>0</v>
      </c>
      <c r="AX30" s="44">
        <v>0</v>
      </c>
      <c r="AY30" s="44">
        <v>0</v>
      </c>
      <c r="AZ30" s="44">
        <v>0</v>
      </c>
      <c r="BA30" s="44">
        <v>0</v>
      </c>
      <c r="BB30" s="44">
        <v>0</v>
      </c>
      <c r="BC30" s="44">
        <v>0</v>
      </c>
      <c r="BD30" s="44">
        <v>0</v>
      </c>
      <c r="BE30" s="44">
        <v>0</v>
      </c>
      <c r="BF30" s="44">
        <v>0</v>
      </c>
      <c r="BG30" s="44">
        <v>0</v>
      </c>
      <c r="BH30" s="44">
        <v>0</v>
      </c>
      <c r="BI30" s="44">
        <v>0</v>
      </c>
      <c r="BJ30" s="44">
        <v>0</v>
      </c>
      <c r="BK30" s="44">
        <v>0</v>
      </c>
      <c r="BL30" s="44">
        <v>0</v>
      </c>
      <c r="BM30" s="44">
        <v>0</v>
      </c>
      <c r="BN30" s="44">
        <v>0</v>
      </c>
      <c r="BO30" s="44">
        <v>0</v>
      </c>
      <c r="BP30" s="44">
        <v>0</v>
      </c>
      <c r="BQ30" s="44">
        <v>0</v>
      </c>
      <c r="BR30" s="46"/>
      <c r="BS30" s="44">
        <v>0</v>
      </c>
      <c r="BT30" s="45"/>
      <c r="BU30" s="44">
        <f t="shared" ref="BU30:BU33" si="5">+C30+F30+I30+L30+O30+R30+U30+X30+AA30+AD30+AG30+AJ30+AM30+AP30+AS30+AV30+AY30+BB30+BE30+BH30+BK30+BN30+BQ30+BT30</f>
        <v>673903.6</v>
      </c>
      <c r="BV30" s="44">
        <f t="shared" ref="BV30:BV33" si="6">+D30+G30+J30+M30+P30+S30+V30+Y30+AB30+AE30+AH30+AK30+AN30+AQ30+AT30+AW30+AZ30+BC30+BF30+BI30+BL30+BO30+BR30</f>
        <v>0</v>
      </c>
      <c r="BW30" s="44">
        <f t="shared" ref="BW30:BW33" si="7">+E30+H30+K30+N30+Q30+T30+W30+Z30+AC30+AF30+AI30+AL30+AO30+AR30+AU30+AX30+BA30+BD30+BG30+BJ30+BM30+BP30+BS30</f>
        <v>930747.66999999993</v>
      </c>
    </row>
    <row r="31" spans="1:75" s="2" customFormat="1" x14ac:dyDescent="0.2">
      <c r="A31" s="7" t="s">
        <v>60</v>
      </c>
      <c r="B31" s="8" t="s">
        <v>61</v>
      </c>
      <c r="C31" s="44">
        <v>12400</v>
      </c>
      <c r="D31" s="44">
        <v>0</v>
      </c>
      <c r="E31" s="44">
        <v>82400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  <c r="Z31" s="44">
        <v>0</v>
      </c>
      <c r="AA31" s="44">
        <v>0</v>
      </c>
      <c r="AB31" s="44">
        <v>0</v>
      </c>
      <c r="AC31" s="44">
        <v>0</v>
      </c>
      <c r="AD31" s="44">
        <v>0</v>
      </c>
      <c r="AE31" s="44">
        <v>0</v>
      </c>
      <c r="AF31" s="44">
        <v>0</v>
      </c>
      <c r="AG31" s="44">
        <v>0</v>
      </c>
      <c r="AH31" s="44">
        <v>0</v>
      </c>
      <c r="AI31" s="44">
        <v>0</v>
      </c>
      <c r="AJ31" s="44">
        <v>30000</v>
      </c>
      <c r="AK31" s="44">
        <v>0</v>
      </c>
      <c r="AL31" s="44">
        <v>30275.23</v>
      </c>
      <c r="AM31" s="44">
        <v>0</v>
      </c>
      <c r="AN31" s="44">
        <v>0</v>
      </c>
      <c r="AO31" s="44">
        <v>0</v>
      </c>
      <c r="AP31" s="44">
        <v>0</v>
      </c>
      <c r="AQ31" s="44">
        <v>0</v>
      </c>
      <c r="AR31" s="44">
        <v>0</v>
      </c>
      <c r="AS31" s="44">
        <v>0</v>
      </c>
      <c r="AT31" s="44">
        <v>0</v>
      </c>
      <c r="AU31" s="44">
        <v>0</v>
      </c>
      <c r="AV31" s="44">
        <v>0</v>
      </c>
      <c r="AW31" s="44">
        <v>0</v>
      </c>
      <c r="AX31" s="44">
        <v>0</v>
      </c>
      <c r="AY31" s="44">
        <v>0</v>
      </c>
      <c r="AZ31" s="44">
        <v>0</v>
      </c>
      <c r="BA31" s="44">
        <v>0</v>
      </c>
      <c r="BB31" s="44">
        <v>0</v>
      </c>
      <c r="BC31" s="44">
        <v>0</v>
      </c>
      <c r="BD31" s="44">
        <v>859884.34</v>
      </c>
      <c r="BE31" s="44">
        <v>0</v>
      </c>
      <c r="BF31" s="44">
        <v>0</v>
      </c>
      <c r="BG31" s="44">
        <v>0</v>
      </c>
      <c r="BH31" s="44">
        <v>0</v>
      </c>
      <c r="BI31" s="44">
        <v>0</v>
      </c>
      <c r="BJ31" s="44">
        <v>0</v>
      </c>
      <c r="BK31" s="44">
        <v>0</v>
      </c>
      <c r="BL31" s="44">
        <v>0</v>
      </c>
      <c r="BM31" s="44">
        <v>0</v>
      </c>
      <c r="BN31" s="44">
        <v>0</v>
      </c>
      <c r="BO31" s="44">
        <v>0</v>
      </c>
      <c r="BP31" s="44">
        <v>0</v>
      </c>
      <c r="BQ31" s="44">
        <v>0</v>
      </c>
      <c r="BR31" s="46"/>
      <c r="BS31" s="44">
        <v>0</v>
      </c>
      <c r="BT31" s="45"/>
      <c r="BU31" s="44">
        <f t="shared" si="5"/>
        <v>42400</v>
      </c>
      <c r="BV31" s="44">
        <f t="shared" si="6"/>
        <v>0</v>
      </c>
      <c r="BW31" s="44">
        <f t="shared" si="7"/>
        <v>972559.57</v>
      </c>
    </row>
    <row r="32" spans="1:75" s="2" customFormat="1" x14ac:dyDescent="0.2">
      <c r="A32" s="7" t="s">
        <v>62</v>
      </c>
      <c r="B32" s="8" t="s">
        <v>63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51859.67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44">
        <v>0</v>
      </c>
      <c r="AF32" s="44">
        <v>0</v>
      </c>
      <c r="AG32" s="44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4">
        <v>0</v>
      </c>
      <c r="AQ32" s="44">
        <v>0</v>
      </c>
      <c r="AR32" s="44">
        <v>0</v>
      </c>
      <c r="AS32" s="44">
        <v>0</v>
      </c>
      <c r="AT32" s="44">
        <v>0</v>
      </c>
      <c r="AU32" s="44">
        <v>0</v>
      </c>
      <c r="AV32" s="44">
        <v>0</v>
      </c>
      <c r="AW32" s="44">
        <v>0</v>
      </c>
      <c r="AX32" s="44">
        <v>0</v>
      </c>
      <c r="AY32" s="44">
        <v>0</v>
      </c>
      <c r="AZ32" s="44">
        <v>0</v>
      </c>
      <c r="BA32" s="44">
        <v>0</v>
      </c>
      <c r="BB32" s="44">
        <v>0</v>
      </c>
      <c r="BC32" s="44">
        <v>0</v>
      </c>
      <c r="BD32" s="44">
        <v>0</v>
      </c>
      <c r="BE32" s="44">
        <v>0</v>
      </c>
      <c r="BF32" s="44">
        <v>0</v>
      </c>
      <c r="BG32" s="44">
        <v>0</v>
      </c>
      <c r="BH32" s="44">
        <v>0</v>
      </c>
      <c r="BI32" s="44">
        <v>0</v>
      </c>
      <c r="BJ32" s="44">
        <v>0</v>
      </c>
      <c r="BK32" s="44">
        <v>0</v>
      </c>
      <c r="BL32" s="44">
        <v>0</v>
      </c>
      <c r="BM32" s="44">
        <v>0</v>
      </c>
      <c r="BN32" s="44">
        <v>0</v>
      </c>
      <c r="BO32" s="44">
        <v>0</v>
      </c>
      <c r="BP32" s="44">
        <v>0</v>
      </c>
      <c r="BQ32" s="44">
        <v>0</v>
      </c>
      <c r="BR32" s="46"/>
      <c r="BS32" s="44">
        <v>0</v>
      </c>
      <c r="BT32" s="45"/>
      <c r="BU32" s="44">
        <f t="shared" si="5"/>
        <v>0</v>
      </c>
      <c r="BV32" s="44">
        <f t="shared" si="6"/>
        <v>0</v>
      </c>
      <c r="BW32" s="44">
        <f t="shared" si="7"/>
        <v>51859.67</v>
      </c>
    </row>
    <row r="33" spans="1:75" s="2" customFormat="1" x14ac:dyDescent="0.2">
      <c r="A33" s="7" t="s">
        <v>64</v>
      </c>
      <c r="B33" s="8" t="s">
        <v>65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4">
        <v>0</v>
      </c>
      <c r="AC33" s="44">
        <v>0</v>
      </c>
      <c r="AD33" s="44">
        <v>0</v>
      </c>
      <c r="AE33" s="44">
        <v>0</v>
      </c>
      <c r="AF33" s="44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0</v>
      </c>
      <c r="AS33" s="44">
        <v>0</v>
      </c>
      <c r="AT33" s="44">
        <v>0</v>
      </c>
      <c r="AU33" s="44">
        <v>0</v>
      </c>
      <c r="AV33" s="44">
        <v>0</v>
      </c>
      <c r="AW33" s="44">
        <v>0</v>
      </c>
      <c r="AX33" s="44">
        <v>0</v>
      </c>
      <c r="AY33" s="44">
        <v>0</v>
      </c>
      <c r="AZ33" s="44">
        <v>0</v>
      </c>
      <c r="BA33" s="44">
        <v>0</v>
      </c>
      <c r="BB33" s="44">
        <v>0</v>
      </c>
      <c r="BC33" s="44">
        <v>0</v>
      </c>
      <c r="BD33" s="44">
        <v>0</v>
      </c>
      <c r="BE33" s="44">
        <v>0</v>
      </c>
      <c r="BF33" s="44">
        <v>0</v>
      </c>
      <c r="BG33" s="44">
        <v>0</v>
      </c>
      <c r="BH33" s="44">
        <v>0</v>
      </c>
      <c r="BI33" s="44">
        <v>0</v>
      </c>
      <c r="BJ33" s="44">
        <v>0</v>
      </c>
      <c r="BK33" s="44">
        <v>0</v>
      </c>
      <c r="BL33" s="44">
        <v>0</v>
      </c>
      <c r="BM33" s="44">
        <v>0</v>
      </c>
      <c r="BN33" s="44">
        <v>0</v>
      </c>
      <c r="BO33" s="44">
        <v>0</v>
      </c>
      <c r="BP33" s="44">
        <v>0</v>
      </c>
      <c r="BQ33" s="44">
        <v>0</v>
      </c>
      <c r="BR33" s="46"/>
      <c r="BS33" s="44">
        <v>0</v>
      </c>
      <c r="BT33" s="45"/>
      <c r="BU33" s="44">
        <f t="shared" si="5"/>
        <v>0</v>
      </c>
      <c r="BV33" s="44">
        <f t="shared" si="6"/>
        <v>0</v>
      </c>
      <c r="BW33" s="44">
        <f t="shared" si="7"/>
        <v>0</v>
      </c>
    </row>
    <row r="34" spans="1:75" s="17" customFormat="1" x14ac:dyDescent="0.2">
      <c r="A34" s="15" t="s">
        <v>66</v>
      </c>
      <c r="B34" s="15" t="s">
        <v>67</v>
      </c>
      <c r="C34" s="64">
        <f>SUM(C29:C33)</f>
        <v>301692.31</v>
      </c>
      <c r="D34" s="64">
        <f t="shared" ref="D34:BN34" si="8">SUM(D29:D33)</f>
        <v>0</v>
      </c>
      <c r="E34" s="64">
        <f t="shared" si="8"/>
        <v>418066.68</v>
      </c>
      <c r="F34" s="64">
        <f t="shared" si="8"/>
        <v>0</v>
      </c>
      <c r="G34" s="64">
        <f t="shared" si="8"/>
        <v>0</v>
      </c>
      <c r="H34" s="64">
        <f t="shared" si="8"/>
        <v>0</v>
      </c>
      <c r="I34" s="64">
        <f t="shared" si="8"/>
        <v>14611.29</v>
      </c>
      <c r="J34" s="64">
        <f t="shared" si="8"/>
        <v>0</v>
      </c>
      <c r="K34" s="64">
        <f t="shared" si="8"/>
        <v>87285.51</v>
      </c>
      <c r="L34" s="64">
        <f t="shared" si="8"/>
        <v>38000</v>
      </c>
      <c r="M34" s="64">
        <f t="shared" si="8"/>
        <v>0</v>
      </c>
      <c r="N34" s="64">
        <f t="shared" si="8"/>
        <v>38000</v>
      </c>
      <c r="O34" s="64">
        <f t="shared" si="8"/>
        <v>0</v>
      </c>
      <c r="P34" s="64">
        <f t="shared" si="8"/>
        <v>0</v>
      </c>
      <c r="Q34" s="64">
        <f t="shared" si="8"/>
        <v>0</v>
      </c>
      <c r="R34" s="64">
        <f t="shared" si="8"/>
        <v>0</v>
      </c>
      <c r="S34" s="64">
        <f t="shared" si="8"/>
        <v>0</v>
      </c>
      <c r="T34" s="64">
        <f t="shared" si="8"/>
        <v>0</v>
      </c>
      <c r="U34" s="64">
        <f t="shared" si="8"/>
        <v>0</v>
      </c>
      <c r="V34" s="64">
        <f t="shared" si="8"/>
        <v>0</v>
      </c>
      <c r="W34" s="64">
        <f t="shared" si="8"/>
        <v>0</v>
      </c>
      <c r="X34" s="64">
        <f t="shared" si="8"/>
        <v>330000</v>
      </c>
      <c r="Y34" s="64">
        <f t="shared" si="8"/>
        <v>0</v>
      </c>
      <c r="Z34" s="64">
        <f t="shared" si="8"/>
        <v>476557.6</v>
      </c>
      <c r="AA34" s="64">
        <f t="shared" si="8"/>
        <v>0</v>
      </c>
      <c r="AB34" s="64">
        <f t="shared" si="8"/>
        <v>0</v>
      </c>
      <c r="AC34" s="64">
        <f t="shared" si="8"/>
        <v>0</v>
      </c>
      <c r="AD34" s="64">
        <f t="shared" si="8"/>
        <v>0</v>
      </c>
      <c r="AE34" s="64">
        <f t="shared" si="8"/>
        <v>0</v>
      </c>
      <c r="AF34" s="64">
        <f t="shared" si="8"/>
        <v>0</v>
      </c>
      <c r="AG34" s="64">
        <f t="shared" si="8"/>
        <v>0</v>
      </c>
      <c r="AH34" s="64">
        <f t="shared" si="8"/>
        <v>0</v>
      </c>
      <c r="AI34" s="64">
        <f t="shared" si="8"/>
        <v>10549.34</v>
      </c>
      <c r="AJ34" s="64">
        <f t="shared" si="8"/>
        <v>32000</v>
      </c>
      <c r="AK34" s="64">
        <f t="shared" si="8"/>
        <v>0</v>
      </c>
      <c r="AL34" s="64">
        <f t="shared" si="8"/>
        <v>64823.44</v>
      </c>
      <c r="AM34" s="64">
        <f t="shared" si="8"/>
        <v>0</v>
      </c>
      <c r="AN34" s="64">
        <f t="shared" si="8"/>
        <v>0</v>
      </c>
      <c r="AO34" s="64">
        <f t="shared" si="8"/>
        <v>0</v>
      </c>
      <c r="AP34" s="64">
        <f t="shared" si="8"/>
        <v>0</v>
      </c>
      <c r="AQ34" s="64">
        <f t="shared" si="8"/>
        <v>0</v>
      </c>
      <c r="AR34" s="64">
        <f t="shared" si="8"/>
        <v>0</v>
      </c>
      <c r="AS34" s="64">
        <f t="shared" si="8"/>
        <v>0</v>
      </c>
      <c r="AT34" s="64">
        <f t="shared" si="8"/>
        <v>0</v>
      </c>
      <c r="AU34" s="64">
        <f t="shared" si="8"/>
        <v>0</v>
      </c>
      <c r="AV34" s="64">
        <f t="shared" si="8"/>
        <v>0</v>
      </c>
      <c r="AW34" s="64">
        <f t="shared" si="8"/>
        <v>0</v>
      </c>
      <c r="AX34" s="64">
        <f t="shared" si="8"/>
        <v>0</v>
      </c>
      <c r="AY34" s="64">
        <f t="shared" si="8"/>
        <v>0</v>
      </c>
      <c r="AZ34" s="64">
        <f t="shared" si="8"/>
        <v>0</v>
      </c>
      <c r="BA34" s="64">
        <f t="shared" si="8"/>
        <v>0</v>
      </c>
      <c r="BB34" s="64">
        <f t="shared" si="8"/>
        <v>0</v>
      </c>
      <c r="BC34" s="64">
        <f t="shared" si="8"/>
        <v>0</v>
      </c>
      <c r="BD34" s="64">
        <f t="shared" si="8"/>
        <v>859884.34</v>
      </c>
      <c r="BE34" s="64">
        <f t="shared" si="8"/>
        <v>0</v>
      </c>
      <c r="BF34" s="64">
        <f t="shared" si="8"/>
        <v>0</v>
      </c>
      <c r="BG34" s="64">
        <f t="shared" si="8"/>
        <v>0</v>
      </c>
      <c r="BH34" s="64">
        <f t="shared" si="8"/>
        <v>0</v>
      </c>
      <c r="BI34" s="64">
        <f t="shared" si="8"/>
        <v>0</v>
      </c>
      <c r="BJ34" s="64">
        <f t="shared" si="8"/>
        <v>0</v>
      </c>
      <c r="BK34" s="64">
        <f t="shared" si="8"/>
        <v>0</v>
      </c>
      <c r="BL34" s="64">
        <f t="shared" si="8"/>
        <v>0</v>
      </c>
      <c r="BM34" s="64">
        <f t="shared" si="8"/>
        <v>0</v>
      </c>
      <c r="BN34" s="64">
        <f t="shared" si="8"/>
        <v>0</v>
      </c>
      <c r="BO34" s="64">
        <f t="shared" ref="BO34:BW34" si="9">SUM(BO29:BO33)</f>
        <v>0</v>
      </c>
      <c r="BP34" s="64">
        <f t="shared" si="9"/>
        <v>0</v>
      </c>
      <c r="BQ34" s="64">
        <f t="shared" si="9"/>
        <v>0</v>
      </c>
      <c r="BR34" s="64">
        <f t="shared" si="9"/>
        <v>0</v>
      </c>
      <c r="BS34" s="64">
        <f t="shared" si="9"/>
        <v>0</v>
      </c>
      <c r="BT34" s="64">
        <f t="shared" si="9"/>
        <v>0</v>
      </c>
      <c r="BU34" s="64">
        <f t="shared" si="9"/>
        <v>716303.6</v>
      </c>
      <c r="BV34" s="64">
        <f t="shared" si="9"/>
        <v>0</v>
      </c>
      <c r="BW34" s="64">
        <f t="shared" si="9"/>
        <v>1955166.9099999997</v>
      </c>
    </row>
    <row r="35" spans="1:75" s="2" customFormat="1" x14ac:dyDescent="0.2">
      <c r="A35" s="6"/>
      <c r="B35" s="6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6"/>
      <c r="BS35" s="45"/>
      <c r="BT35" s="45"/>
      <c r="BU35" s="45"/>
      <c r="BV35" s="45"/>
      <c r="BW35" s="45"/>
    </row>
    <row r="36" spans="1:75" s="2" customFormat="1" x14ac:dyDescent="0.2">
      <c r="A36" s="6"/>
      <c r="B36" s="9" t="s">
        <v>69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6"/>
      <c r="BS36" s="45"/>
      <c r="BT36" s="45"/>
      <c r="BU36" s="45"/>
      <c r="BV36" s="45"/>
      <c r="BW36" s="45"/>
    </row>
    <row r="37" spans="1:75" s="2" customFormat="1" x14ac:dyDescent="0.2">
      <c r="A37" s="7" t="s">
        <v>68</v>
      </c>
      <c r="B37" s="8" t="s">
        <v>70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44">
        <v>0</v>
      </c>
      <c r="AD37" s="44">
        <v>0</v>
      </c>
      <c r="AE37" s="44">
        <v>0</v>
      </c>
      <c r="AF37" s="44">
        <v>0</v>
      </c>
      <c r="AG37" s="44">
        <v>0</v>
      </c>
      <c r="AH37" s="44">
        <v>0</v>
      </c>
      <c r="AI37" s="44">
        <v>0</v>
      </c>
      <c r="AJ37" s="44">
        <v>0</v>
      </c>
      <c r="AK37" s="44">
        <v>0</v>
      </c>
      <c r="AL37" s="44">
        <v>0</v>
      </c>
      <c r="AM37" s="44">
        <v>0</v>
      </c>
      <c r="AN37" s="44">
        <v>0</v>
      </c>
      <c r="AO37" s="44">
        <v>0</v>
      </c>
      <c r="AP37" s="44">
        <v>0</v>
      </c>
      <c r="AQ37" s="44">
        <v>0</v>
      </c>
      <c r="AR37" s="44">
        <v>0</v>
      </c>
      <c r="AS37" s="44">
        <v>0</v>
      </c>
      <c r="AT37" s="44">
        <v>0</v>
      </c>
      <c r="AU37" s="44">
        <v>0</v>
      </c>
      <c r="AV37" s="44">
        <v>0</v>
      </c>
      <c r="AW37" s="44">
        <v>0</v>
      </c>
      <c r="AX37" s="44">
        <v>0</v>
      </c>
      <c r="AY37" s="44">
        <v>0</v>
      </c>
      <c r="AZ37" s="44">
        <v>0</v>
      </c>
      <c r="BA37" s="44">
        <v>0</v>
      </c>
      <c r="BB37" s="44">
        <v>0</v>
      </c>
      <c r="BC37" s="44">
        <v>0</v>
      </c>
      <c r="BD37" s="44">
        <v>0</v>
      </c>
      <c r="BE37" s="44">
        <v>0</v>
      </c>
      <c r="BF37" s="44">
        <v>0</v>
      </c>
      <c r="BG37" s="44">
        <v>0</v>
      </c>
      <c r="BH37" s="44">
        <v>0</v>
      </c>
      <c r="BI37" s="44">
        <v>0</v>
      </c>
      <c r="BJ37" s="44">
        <v>0</v>
      </c>
      <c r="BK37" s="44">
        <v>0</v>
      </c>
      <c r="BL37" s="44">
        <v>0</v>
      </c>
      <c r="BM37" s="44">
        <v>0</v>
      </c>
      <c r="BN37" s="44">
        <v>0</v>
      </c>
      <c r="BO37" s="44">
        <v>0</v>
      </c>
      <c r="BP37" s="44">
        <v>0</v>
      </c>
      <c r="BQ37" s="44">
        <v>0</v>
      </c>
      <c r="BR37" s="46"/>
      <c r="BS37" s="44">
        <v>0</v>
      </c>
      <c r="BT37" s="45"/>
      <c r="BU37" s="44">
        <f>+C37+F37+I37+L37+O37+R37+U37+X37+AA37+AD37+AG37+AJ37+AM37+AP37+AS37+AV37+AY37+BB37+BE37+BH37+BK37+BN37+BQ37+BT37</f>
        <v>0</v>
      </c>
      <c r="BV37" s="44">
        <f>+D37+G37+J37+M37+P37+S37+V37+Y37+AB37+AE37+AH37+AK37+AN37+AQ37+AT37+AW37+AZ37+BC37+BF37+BI37+BL37+BO37+BR37</f>
        <v>0</v>
      </c>
      <c r="BW37" s="44">
        <f>+E37+H37+K37+N37+Q37+T37+W37+Z37+AC37+AF37+AI37+AL37+AO37+AR37+AU37+AX37+BA37+BD37+BG37+BJ37+BM37+BP37+BS37</f>
        <v>0</v>
      </c>
    </row>
    <row r="38" spans="1:75" s="2" customFormat="1" x14ac:dyDescent="0.2">
      <c r="A38" s="7" t="s">
        <v>71</v>
      </c>
      <c r="B38" s="8" t="s">
        <v>72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4">
        <v>0</v>
      </c>
      <c r="Z38" s="44">
        <v>0</v>
      </c>
      <c r="AA38" s="44">
        <v>0</v>
      </c>
      <c r="AB38" s="44">
        <v>0</v>
      </c>
      <c r="AC38" s="44">
        <v>0</v>
      </c>
      <c r="AD38" s="44">
        <v>0</v>
      </c>
      <c r="AE38" s="44">
        <v>0</v>
      </c>
      <c r="AF38" s="44">
        <v>0</v>
      </c>
      <c r="AG38" s="44">
        <v>0</v>
      </c>
      <c r="AH38" s="44">
        <v>0</v>
      </c>
      <c r="AI38" s="44">
        <v>0</v>
      </c>
      <c r="AJ38" s="44">
        <v>0</v>
      </c>
      <c r="AK38" s="44">
        <v>0</v>
      </c>
      <c r="AL38" s="44">
        <v>0</v>
      </c>
      <c r="AM38" s="44">
        <v>0</v>
      </c>
      <c r="AN38" s="44">
        <v>0</v>
      </c>
      <c r="AO38" s="44">
        <v>0</v>
      </c>
      <c r="AP38" s="44">
        <v>0</v>
      </c>
      <c r="AQ38" s="44">
        <v>0</v>
      </c>
      <c r="AR38" s="44">
        <v>0</v>
      </c>
      <c r="AS38" s="44">
        <v>0</v>
      </c>
      <c r="AT38" s="44">
        <v>0</v>
      </c>
      <c r="AU38" s="44">
        <v>0</v>
      </c>
      <c r="AV38" s="44">
        <v>0</v>
      </c>
      <c r="AW38" s="44">
        <v>0</v>
      </c>
      <c r="AX38" s="44">
        <v>0</v>
      </c>
      <c r="AY38" s="44">
        <v>0</v>
      </c>
      <c r="AZ38" s="44">
        <v>0</v>
      </c>
      <c r="BA38" s="44">
        <v>0</v>
      </c>
      <c r="BB38" s="44">
        <v>0</v>
      </c>
      <c r="BC38" s="44">
        <v>0</v>
      </c>
      <c r="BD38" s="44">
        <v>0</v>
      </c>
      <c r="BE38" s="44">
        <v>0</v>
      </c>
      <c r="BF38" s="44">
        <v>0</v>
      </c>
      <c r="BG38" s="44">
        <v>0</v>
      </c>
      <c r="BH38" s="44">
        <v>0</v>
      </c>
      <c r="BI38" s="44">
        <v>0</v>
      </c>
      <c r="BJ38" s="44">
        <v>0</v>
      </c>
      <c r="BK38" s="44">
        <v>0</v>
      </c>
      <c r="BL38" s="44">
        <v>0</v>
      </c>
      <c r="BM38" s="44">
        <v>0</v>
      </c>
      <c r="BN38" s="44">
        <v>0</v>
      </c>
      <c r="BO38" s="44">
        <v>0</v>
      </c>
      <c r="BP38" s="44">
        <v>0</v>
      </c>
      <c r="BQ38" s="44">
        <v>0</v>
      </c>
      <c r="BR38" s="46"/>
      <c r="BS38" s="44">
        <v>0</v>
      </c>
      <c r="BT38" s="45"/>
      <c r="BU38" s="44">
        <f t="shared" ref="BU38:BU40" si="10">+C38+F38+I38+L38+O38+R38+U38+X38+AA38+AD38+AG38+AJ38+AM38+AP38+AS38+AV38+AY38+BB38+BE38+BH38+BK38+BN38+BQ38+BT38</f>
        <v>0</v>
      </c>
      <c r="BV38" s="44">
        <f t="shared" ref="BV38:BV40" si="11">+D38+G38+J38+M38+P38+S38+V38+Y38+AB38+AE38+AH38+AK38+AN38+AQ38+AT38+AW38+AZ38+BC38+BF38+BI38+BL38+BO38+BR38</f>
        <v>0</v>
      </c>
      <c r="BW38" s="44">
        <f t="shared" ref="BW38:BW40" si="12">+E38+H38+K38+N38+Q38+T38+W38+Z38+AC38+AF38+AI38+AL38+AO38+AR38+AU38+AX38+BA38+BD38+BG38+BJ38+BM38+BP38+BS38</f>
        <v>0</v>
      </c>
    </row>
    <row r="39" spans="1:75" s="2" customFormat="1" x14ac:dyDescent="0.2">
      <c r="A39" s="7" t="s">
        <v>73</v>
      </c>
      <c r="B39" s="8" t="s">
        <v>74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  <c r="Y39" s="44">
        <v>0</v>
      </c>
      <c r="Z39" s="44">
        <v>0</v>
      </c>
      <c r="AA39" s="44">
        <v>0</v>
      </c>
      <c r="AB39" s="44">
        <v>0</v>
      </c>
      <c r="AC39" s="44">
        <v>0</v>
      </c>
      <c r="AD39" s="44">
        <v>0</v>
      </c>
      <c r="AE39" s="44">
        <v>0</v>
      </c>
      <c r="AF39" s="44">
        <v>0</v>
      </c>
      <c r="AG39" s="44">
        <v>0</v>
      </c>
      <c r="AH39" s="44">
        <v>0</v>
      </c>
      <c r="AI39" s="44">
        <v>0</v>
      </c>
      <c r="AJ39" s="44">
        <v>0</v>
      </c>
      <c r="AK39" s="44">
        <v>0</v>
      </c>
      <c r="AL39" s="44">
        <v>0</v>
      </c>
      <c r="AM39" s="44">
        <v>0</v>
      </c>
      <c r="AN39" s="44">
        <v>0</v>
      </c>
      <c r="AO39" s="44">
        <v>0</v>
      </c>
      <c r="AP39" s="44">
        <v>0</v>
      </c>
      <c r="AQ39" s="44">
        <v>0</v>
      </c>
      <c r="AR39" s="44">
        <v>0</v>
      </c>
      <c r="AS39" s="44">
        <v>0</v>
      </c>
      <c r="AT39" s="44">
        <v>0</v>
      </c>
      <c r="AU39" s="44">
        <v>0</v>
      </c>
      <c r="AV39" s="44">
        <v>0</v>
      </c>
      <c r="AW39" s="44">
        <v>0</v>
      </c>
      <c r="AX39" s="44">
        <v>0</v>
      </c>
      <c r="AY39" s="44">
        <v>0</v>
      </c>
      <c r="AZ39" s="44">
        <v>0</v>
      </c>
      <c r="BA39" s="44">
        <v>0</v>
      </c>
      <c r="BB39" s="44">
        <v>0</v>
      </c>
      <c r="BC39" s="44">
        <v>0</v>
      </c>
      <c r="BD39" s="44">
        <v>0</v>
      </c>
      <c r="BE39" s="44">
        <v>0</v>
      </c>
      <c r="BF39" s="44">
        <v>0</v>
      </c>
      <c r="BG39" s="44">
        <v>0</v>
      </c>
      <c r="BH39" s="44">
        <v>0</v>
      </c>
      <c r="BI39" s="44">
        <v>0</v>
      </c>
      <c r="BJ39" s="44">
        <v>0</v>
      </c>
      <c r="BK39" s="44">
        <v>0</v>
      </c>
      <c r="BL39" s="44">
        <v>0</v>
      </c>
      <c r="BM39" s="44">
        <v>0</v>
      </c>
      <c r="BN39" s="44">
        <v>0</v>
      </c>
      <c r="BO39" s="44">
        <v>0</v>
      </c>
      <c r="BP39" s="44">
        <v>0</v>
      </c>
      <c r="BQ39" s="44">
        <v>0</v>
      </c>
      <c r="BR39" s="46"/>
      <c r="BS39" s="44">
        <v>0</v>
      </c>
      <c r="BT39" s="45"/>
      <c r="BU39" s="44">
        <f t="shared" si="10"/>
        <v>0</v>
      </c>
      <c r="BV39" s="44">
        <f t="shared" si="11"/>
        <v>0</v>
      </c>
      <c r="BW39" s="44">
        <f t="shared" si="12"/>
        <v>0</v>
      </c>
    </row>
    <row r="40" spans="1:75" s="2" customFormat="1" x14ac:dyDescent="0.2">
      <c r="A40" s="7" t="s">
        <v>75</v>
      </c>
      <c r="B40" s="8" t="s">
        <v>76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44">
        <v>0</v>
      </c>
      <c r="AF40" s="44">
        <v>0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L40" s="44">
        <v>0</v>
      </c>
      <c r="AM40" s="44">
        <v>0</v>
      </c>
      <c r="AN40" s="44">
        <v>0</v>
      </c>
      <c r="AO40" s="44">
        <v>0</v>
      </c>
      <c r="AP40" s="44">
        <v>0</v>
      </c>
      <c r="AQ40" s="44">
        <v>0</v>
      </c>
      <c r="AR40" s="44">
        <v>0</v>
      </c>
      <c r="AS40" s="44">
        <v>0</v>
      </c>
      <c r="AT40" s="44">
        <v>0</v>
      </c>
      <c r="AU40" s="44">
        <v>0</v>
      </c>
      <c r="AV40" s="44">
        <v>0</v>
      </c>
      <c r="AW40" s="44">
        <v>0</v>
      </c>
      <c r="AX40" s="44">
        <v>0</v>
      </c>
      <c r="AY40" s="44">
        <v>0</v>
      </c>
      <c r="AZ40" s="44">
        <v>0</v>
      </c>
      <c r="BA40" s="44">
        <v>0</v>
      </c>
      <c r="BB40" s="44">
        <v>0</v>
      </c>
      <c r="BC40" s="44">
        <v>0</v>
      </c>
      <c r="BD40" s="44">
        <v>0</v>
      </c>
      <c r="BE40" s="44">
        <v>0</v>
      </c>
      <c r="BF40" s="44">
        <v>0</v>
      </c>
      <c r="BG40" s="44">
        <v>0</v>
      </c>
      <c r="BH40" s="44">
        <v>0</v>
      </c>
      <c r="BI40" s="44">
        <v>0</v>
      </c>
      <c r="BJ40" s="44">
        <v>0</v>
      </c>
      <c r="BK40" s="44">
        <v>0</v>
      </c>
      <c r="BL40" s="44">
        <v>0</v>
      </c>
      <c r="BM40" s="44">
        <v>0</v>
      </c>
      <c r="BN40" s="44">
        <v>0</v>
      </c>
      <c r="BO40" s="44">
        <v>0</v>
      </c>
      <c r="BP40" s="44">
        <v>0</v>
      </c>
      <c r="BQ40" s="44">
        <v>0</v>
      </c>
      <c r="BR40" s="46"/>
      <c r="BS40" s="44">
        <v>0</v>
      </c>
      <c r="BT40" s="45"/>
      <c r="BU40" s="44">
        <f t="shared" si="10"/>
        <v>0</v>
      </c>
      <c r="BV40" s="44">
        <f t="shared" si="11"/>
        <v>0</v>
      </c>
      <c r="BW40" s="44">
        <f t="shared" si="12"/>
        <v>0</v>
      </c>
    </row>
    <row r="41" spans="1:75" s="17" customFormat="1" x14ac:dyDescent="0.2">
      <c r="A41" s="15" t="s">
        <v>47</v>
      </c>
      <c r="B41" s="15" t="s">
        <v>77</v>
      </c>
      <c r="C41" s="64">
        <f>SUM(C37:C40)</f>
        <v>0</v>
      </c>
      <c r="D41" s="64">
        <f t="shared" ref="D41:BN41" si="13">SUM(D37:D40)</f>
        <v>0</v>
      </c>
      <c r="E41" s="64">
        <f t="shared" si="13"/>
        <v>0</v>
      </c>
      <c r="F41" s="64">
        <f t="shared" si="13"/>
        <v>0</v>
      </c>
      <c r="G41" s="64">
        <f t="shared" si="13"/>
        <v>0</v>
      </c>
      <c r="H41" s="64">
        <f t="shared" si="13"/>
        <v>0</v>
      </c>
      <c r="I41" s="64">
        <f t="shared" si="13"/>
        <v>0</v>
      </c>
      <c r="J41" s="64">
        <f t="shared" si="13"/>
        <v>0</v>
      </c>
      <c r="K41" s="64">
        <f t="shared" si="13"/>
        <v>0</v>
      </c>
      <c r="L41" s="64">
        <f t="shared" si="13"/>
        <v>0</v>
      </c>
      <c r="M41" s="64">
        <f t="shared" si="13"/>
        <v>0</v>
      </c>
      <c r="N41" s="64">
        <f t="shared" si="13"/>
        <v>0</v>
      </c>
      <c r="O41" s="64">
        <f t="shared" si="13"/>
        <v>0</v>
      </c>
      <c r="P41" s="64">
        <f t="shared" si="13"/>
        <v>0</v>
      </c>
      <c r="Q41" s="64">
        <f t="shared" si="13"/>
        <v>0</v>
      </c>
      <c r="R41" s="64">
        <f t="shared" si="13"/>
        <v>0</v>
      </c>
      <c r="S41" s="64">
        <f t="shared" si="13"/>
        <v>0</v>
      </c>
      <c r="T41" s="64">
        <f t="shared" si="13"/>
        <v>0</v>
      </c>
      <c r="U41" s="64">
        <f t="shared" si="13"/>
        <v>0</v>
      </c>
      <c r="V41" s="64">
        <f t="shared" si="13"/>
        <v>0</v>
      </c>
      <c r="W41" s="64">
        <f t="shared" si="13"/>
        <v>0</v>
      </c>
      <c r="X41" s="64">
        <f t="shared" si="13"/>
        <v>0</v>
      </c>
      <c r="Y41" s="64">
        <f t="shared" si="13"/>
        <v>0</v>
      </c>
      <c r="Z41" s="64">
        <f t="shared" si="13"/>
        <v>0</v>
      </c>
      <c r="AA41" s="64">
        <f t="shared" si="13"/>
        <v>0</v>
      </c>
      <c r="AB41" s="64">
        <f t="shared" si="13"/>
        <v>0</v>
      </c>
      <c r="AC41" s="64">
        <f t="shared" si="13"/>
        <v>0</v>
      </c>
      <c r="AD41" s="64">
        <f t="shared" si="13"/>
        <v>0</v>
      </c>
      <c r="AE41" s="64">
        <f t="shared" si="13"/>
        <v>0</v>
      </c>
      <c r="AF41" s="64">
        <f t="shared" si="13"/>
        <v>0</v>
      </c>
      <c r="AG41" s="64">
        <f t="shared" si="13"/>
        <v>0</v>
      </c>
      <c r="AH41" s="64">
        <f t="shared" si="13"/>
        <v>0</v>
      </c>
      <c r="AI41" s="64">
        <f t="shared" si="13"/>
        <v>0</v>
      </c>
      <c r="AJ41" s="64">
        <f t="shared" si="13"/>
        <v>0</v>
      </c>
      <c r="AK41" s="64">
        <f t="shared" si="13"/>
        <v>0</v>
      </c>
      <c r="AL41" s="64">
        <f t="shared" si="13"/>
        <v>0</v>
      </c>
      <c r="AM41" s="64">
        <f t="shared" si="13"/>
        <v>0</v>
      </c>
      <c r="AN41" s="64">
        <f t="shared" si="13"/>
        <v>0</v>
      </c>
      <c r="AO41" s="64">
        <f t="shared" si="13"/>
        <v>0</v>
      </c>
      <c r="AP41" s="64">
        <f t="shared" si="13"/>
        <v>0</v>
      </c>
      <c r="AQ41" s="64">
        <f t="shared" si="13"/>
        <v>0</v>
      </c>
      <c r="AR41" s="64">
        <f t="shared" si="13"/>
        <v>0</v>
      </c>
      <c r="AS41" s="64">
        <f t="shared" si="13"/>
        <v>0</v>
      </c>
      <c r="AT41" s="64">
        <f t="shared" si="13"/>
        <v>0</v>
      </c>
      <c r="AU41" s="64">
        <f t="shared" si="13"/>
        <v>0</v>
      </c>
      <c r="AV41" s="64">
        <f t="shared" si="13"/>
        <v>0</v>
      </c>
      <c r="AW41" s="64">
        <f t="shared" si="13"/>
        <v>0</v>
      </c>
      <c r="AX41" s="64">
        <f t="shared" si="13"/>
        <v>0</v>
      </c>
      <c r="AY41" s="64">
        <f t="shared" si="13"/>
        <v>0</v>
      </c>
      <c r="AZ41" s="64">
        <f t="shared" si="13"/>
        <v>0</v>
      </c>
      <c r="BA41" s="64">
        <f t="shared" si="13"/>
        <v>0</v>
      </c>
      <c r="BB41" s="64">
        <f t="shared" si="13"/>
        <v>0</v>
      </c>
      <c r="BC41" s="64">
        <f t="shared" si="13"/>
        <v>0</v>
      </c>
      <c r="BD41" s="64">
        <f t="shared" si="13"/>
        <v>0</v>
      </c>
      <c r="BE41" s="64">
        <f t="shared" si="13"/>
        <v>0</v>
      </c>
      <c r="BF41" s="64">
        <f t="shared" si="13"/>
        <v>0</v>
      </c>
      <c r="BG41" s="64">
        <f t="shared" si="13"/>
        <v>0</v>
      </c>
      <c r="BH41" s="64">
        <f t="shared" si="13"/>
        <v>0</v>
      </c>
      <c r="BI41" s="64">
        <f t="shared" si="13"/>
        <v>0</v>
      </c>
      <c r="BJ41" s="64">
        <f t="shared" si="13"/>
        <v>0</v>
      </c>
      <c r="BK41" s="64">
        <f t="shared" si="13"/>
        <v>0</v>
      </c>
      <c r="BL41" s="64">
        <f t="shared" si="13"/>
        <v>0</v>
      </c>
      <c r="BM41" s="64">
        <f t="shared" si="13"/>
        <v>0</v>
      </c>
      <c r="BN41" s="64">
        <f t="shared" si="13"/>
        <v>0</v>
      </c>
      <c r="BO41" s="64">
        <f t="shared" ref="BO41:BW41" si="14">SUM(BO37:BO40)</f>
        <v>0</v>
      </c>
      <c r="BP41" s="64">
        <f t="shared" si="14"/>
        <v>0</v>
      </c>
      <c r="BQ41" s="64">
        <f t="shared" si="14"/>
        <v>0</v>
      </c>
      <c r="BR41" s="64">
        <f t="shared" si="14"/>
        <v>0</v>
      </c>
      <c r="BS41" s="64">
        <f t="shared" si="14"/>
        <v>0</v>
      </c>
      <c r="BT41" s="64">
        <f t="shared" si="14"/>
        <v>0</v>
      </c>
      <c r="BU41" s="64">
        <f t="shared" si="14"/>
        <v>0</v>
      </c>
      <c r="BV41" s="64">
        <f t="shared" si="14"/>
        <v>0</v>
      </c>
      <c r="BW41" s="64">
        <f t="shared" si="14"/>
        <v>0</v>
      </c>
    </row>
    <row r="42" spans="1:75" s="2" customFormat="1" x14ac:dyDescent="0.2">
      <c r="A42" s="6"/>
      <c r="B42" s="6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6"/>
      <c r="BS42" s="45"/>
      <c r="BT42" s="45"/>
      <c r="BU42" s="45"/>
      <c r="BV42" s="45"/>
      <c r="BW42" s="45"/>
    </row>
    <row r="43" spans="1:75" s="2" customFormat="1" x14ac:dyDescent="0.2">
      <c r="A43" s="6"/>
      <c r="B43" s="9" t="s">
        <v>128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6"/>
      <c r="BS43" s="45"/>
      <c r="BT43" s="45"/>
      <c r="BU43" s="45"/>
      <c r="BV43" s="45"/>
      <c r="BW43" s="45"/>
    </row>
    <row r="44" spans="1:75" s="2" customFormat="1" x14ac:dyDescent="0.2">
      <c r="A44" s="7" t="s">
        <v>78</v>
      </c>
      <c r="B44" s="8" t="s">
        <v>79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44">
        <v>0</v>
      </c>
      <c r="V44" s="44">
        <v>0</v>
      </c>
      <c r="W44" s="44">
        <v>0</v>
      </c>
      <c r="X44" s="44">
        <v>0</v>
      </c>
      <c r="Y44" s="44">
        <v>0</v>
      </c>
      <c r="Z44" s="44">
        <v>0</v>
      </c>
      <c r="AA44" s="44">
        <v>0</v>
      </c>
      <c r="AB44" s="44">
        <v>0</v>
      </c>
      <c r="AC44" s="44">
        <v>0</v>
      </c>
      <c r="AD44" s="44">
        <v>0</v>
      </c>
      <c r="AE44" s="44">
        <v>0</v>
      </c>
      <c r="AF44" s="44">
        <v>0</v>
      </c>
      <c r="AG44" s="44">
        <v>0</v>
      </c>
      <c r="AH44" s="44">
        <v>0</v>
      </c>
      <c r="AI44" s="44">
        <v>0</v>
      </c>
      <c r="AJ44" s="44">
        <v>0</v>
      </c>
      <c r="AK44" s="44">
        <v>0</v>
      </c>
      <c r="AL44" s="44">
        <v>0</v>
      </c>
      <c r="AM44" s="44">
        <v>0</v>
      </c>
      <c r="AN44" s="44">
        <v>0</v>
      </c>
      <c r="AO44" s="44">
        <v>0</v>
      </c>
      <c r="AP44" s="44">
        <v>0</v>
      </c>
      <c r="AQ44" s="44">
        <v>0</v>
      </c>
      <c r="AR44" s="44">
        <v>0</v>
      </c>
      <c r="AS44" s="44">
        <v>0</v>
      </c>
      <c r="AT44" s="44">
        <v>0</v>
      </c>
      <c r="AU44" s="44">
        <v>0</v>
      </c>
      <c r="AV44" s="44">
        <v>0</v>
      </c>
      <c r="AW44" s="44">
        <v>0</v>
      </c>
      <c r="AX44" s="44">
        <v>0</v>
      </c>
      <c r="AY44" s="44">
        <v>0</v>
      </c>
      <c r="AZ44" s="44">
        <v>0</v>
      </c>
      <c r="BA44" s="44">
        <v>0</v>
      </c>
      <c r="BB44" s="44">
        <v>0</v>
      </c>
      <c r="BC44" s="44">
        <v>0</v>
      </c>
      <c r="BD44" s="44">
        <v>0</v>
      </c>
      <c r="BE44" s="44">
        <v>0</v>
      </c>
      <c r="BF44" s="44">
        <v>0</v>
      </c>
      <c r="BG44" s="44">
        <v>0</v>
      </c>
      <c r="BH44" s="44">
        <v>0</v>
      </c>
      <c r="BI44" s="44">
        <v>0</v>
      </c>
      <c r="BJ44" s="44">
        <v>0</v>
      </c>
      <c r="BK44" s="44">
        <v>0</v>
      </c>
      <c r="BL44" s="44">
        <v>0</v>
      </c>
      <c r="BM44" s="44">
        <v>0</v>
      </c>
      <c r="BN44" s="44">
        <v>0</v>
      </c>
      <c r="BO44" s="44">
        <v>0</v>
      </c>
      <c r="BP44" s="44">
        <v>0</v>
      </c>
      <c r="BQ44" s="44">
        <v>0</v>
      </c>
      <c r="BR44" s="46"/>
      <c r="BS44" s="44">
        <v>0</v>
      </c>
      <c r="BT44" s="45"/>
      <c r="BU44" s="44">
        <f>+C44+F44+I44+L44+O44+R44+U44+X44+AA44+AD44+AG44+AJ44+AM44+AP44+AS44+AV44+AY44+BB44+BE44+BH44+BK44+BN44+BQ44+BT44</f>
        <v>0</v>
      </c>
      <c r="BV44" s="44">
        <f>+D44+G44+J44+M44+P44+S44+V44+Y44+AB44+AE44+AH44+AK44+AN44+AQ44+AT44+AW44+AZ44+BC44+BF44+BI44+BL44+BO44+BR44</f>
        <v>0</v>
      </c>
      <c r="BW44" s="44">
        <f>+E44+H44+K44+N44+Q44+T44+W44+Z44+AC44+AF44+AI44+AL44+AO44+AR44+AU44+AX44+BA44+BD44+BG44+BJ44+BM44+BP44+BS44</f>
        <v>0</v>
      </c>
    </row>
    <row r="45" spans="1:75" s="2" customFormat="1" x14ac:dyDescent="0.2">
      <c r="A45" s="7" t="s">
        <v>80</v>
      </c>
      <c r="B45" s="8" t="s">
        <v>81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4">
        <v>0</v>
      </c>
      <c r="AC45" s="44">
        <v>0</v>
      </c>
      <c r="AD45" s="44">
        <v>0</v>
      </c>
      <c r="AE45" s="44">
        <v>0</v>
      </c>
      <c r="AF45" s="44">
        <v>0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0</v>
      </c>
      <c r="AM45" s="44">
        <v>0</v>
      </c>
      <c r="AN45" s="44">
        <v>0</v>
      </c>
      <c r="AO45" s="44">
        <v>0</v>
      </c>
      <c r="AP45" s="44">
        <v>0</v>
      </c>
      <c r="AQ45" s="44">
        <v>0</v>
      </c>
      <c r="AR45" s="44">
        <v>0</v>
      </c>
      <c r="AS45" s="44">
        <v>0</v>
      </c>
      <c r="AT45" s="44">
        <v>0</v>
      </c>
      <c r="AU45" s="44">
        <v>0</v>
      </c>
      <c r="AV45" s="44">
        <v>0</v>
      </c>
      <c r="AW45" s="44">
        <v>0</v>
      </c>
      <c r="AX45" s="44">
        <v>0</v>
      </c>
      <c r="AY45" s="44">
        <v>0</v>
      </c>
      <c r="AZ45" s="44">
        <v>0</v>
      </c>
      <c r="BA45" s="44">
        <v>0</v>
      </c>
      <c r="BB45" s="44">
        <v>0</v>
      </c>
      <c r="BC45" s="44">
        <v>0</v>
      </c>
      <c r="BD45" s="44">
        <v>0</v>
      </c>
      <c r="BE45" s="44">
        <v>0</v>
      </c>
      <c r="BF45" s="44">
        <v>0</v>
      </c>
      <c r="BG45" s="44">
        <v>0</v>
      </c>
      <c r="BH45" s="44">
        <v>0</v>
      </c>
      <c r="BI45" s="44">
        <v>0</v>
      </c>
      <c r="BJ45" s="44">
        <v>0</v>
      </c>
      <c r="BK45" s="44">
        <v>0</v>
      </c>
      <c r="BL45" s="44">
        <v>0</v>
      </c>
      <c r="BM45" s="44">
        <v>0</v>
      </c>
      <c r="BN45" s="44">
        <v>0</v>
      </c>
      <c r="BO45" s="44">
        <v>0</v>
      </c>
      <c r="BP45" s="44">
        <v>0</v>
      </c>
      <c r="BQ45" s="44">
        <v>0</v>
      </c>
      <c r="BR45" s="46"/>
      <c r="BS45" s="44">
        <v>0</v>
      </c>
      <c r="BT45" s="45"/>
      <c r="BU45" s="44">
        <f t="shared" ref="BU45:BU47" si="15">+C45+F45+I45+L45+O45+R45+U45+X45+AA45+AD45+AG45+AJ45+AM45+AP45+AS45+AV45+AY45+BB45+BE45+BH45+BK45+BN45+BQ45+BT45</f>
        <v>0</v>
      </c>
      <c r="BV45" s="44">
        <f t="shared" ref="BV45:BV47" si="16">+D45+G45+J45+M45+P45+S45+V45+Y45+AB45+AE45+AH45+AK45+AN45+AQ45+AT45+AW45+AZ45+BC45+BF45+BI45+BL45+BO45+BR45</f>
        <v>0</v>
      </c>
      <c r="BW45" s="44">
        <f t="shared" ref="BW45:BW47" si="17">+E45+H45+K45+N45+Q45+T45+W45+Z45+AC45+AF45+AI45+AL45+AO45+AR45+AU45+AX45+BA45+BD45+BG45+BJ45+BM45+BP45+BS45</f>
        <v>0</v>
      </c>
    </row>
    <row r="46" spans="1:75" s="2" customFormat="1" x14ac:dyDescent="0.2">
      <c r="A46" s="7" t="s">
        <v>82</v>
      </c>
      <c r="B46" s="8" t="s">
        <v>83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4">
        <v>0</v>
      </c>
      <c r="AC46" s="44">
        <v>0</v>
      </c>
      <c r="AD46" s="44">
        <v>0</v>
      </c>
      <c r="AE46" s="44">
        <v>0</v>
      </c>
      <c r="AF46" s="44">
        <v>0</v>
      </c>
      <c r="AG46" s="44"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44">
        <v>0</v>
      </c>
      <c r="AN46" s="44">
        <v>0</v>
      </c>
      <c r="AO46" s="44">
        <v>0</v>
      </c>
      <c r="AP46" s="44">
        <v>0</v>
      </c>
      <c r="AQ46" s="44">
        <v>0</v>
      </c>
      <c r="AR46" s="44">
        <v>0</v>
      </c>
      <c r="AS46" s="44">
        <v>0</v>
      </c>
      <c r="AT46" s="44">
        <v>0</v>
      </c>
      <c r="AU46" s="44">
        <v>0</v>
      </c>
      <c r="AV46" s="44">
        <v>0</v>
      </c>
      <c r="AW46" s="44">
        <v>0</v>
      </c>
      <c r="AX46" s="44">
        <v>0</v>
      </c>
      <c r="AY46" s="44">
        <v>0</v>
      </c>
      <c r="AZ46" s="44">
        <v>0</v>
      </c>
      <c r="BA46" s="44">
        <v>0</v>
      </c>
      <c r="BB46" s="44">
        <v>0</v>
      </c>
      <c r="BC46" s="44">
        <v>0</v>
      </c>
      <c r="BD46" s="44">
        <v>0</v>
      </c>
      <c r="BE46" s="44">
        <v>0</v>
      </c>
      <c r="BF46" s="44">
        <v>0</v>
      </c>
      <c r="BG46" s="44">
        <v>0</v>
      </c>
      <c r="BH46" s="44">
        <v>0</v>
      </c>
      <c r="BI46" s="44">
        <v>0</v>
      </c>
      <c r="BJ46" s="44">
        <v>0</v>
      </c>
      <c r="BK46" s="44">
        <v>0</v>
      </c>
      <c r="BL46" s="44">
        <v>0</v>
      </c>
      <c r="BM46" s="44">
        <v>0</v>
      </c>
      <c r="BN46" s="44">
        <v>0</v>
      </c>
      <c r="BO46" s="44">
        <v>0</v>
      </c>
      <c r="BP46" s="44">
        <v>0</v>
      </c>
      <c r="BQ46" s="44">
        <v>0</v>
      </c>
      <c r="BR46" s="46"/>
      <c r="BS46" s="44">
        <v>0</v>
      </c>
      <c r="BT46" s="45"/>
      <c r="BU46" s="44">
        <f t="shared" si="15"/>
        <v>0</v>
      </c>
      <c r="BV46" s="44">
        <f t="shared" si="16"/>
        <v>0</v>
      </c>
      <c r="BW46" s="44">
        <f t="shared" si="17"/>
        <v>0</v>
      </c>
    </row>
    <row r="47" spans="1:75" s="2" customFormat="1" x14ac:dyDescent="0.2">
      <c r="A47" s="7" t="s">
        <v>84</v>
      </c>
      <c r="B47" s="8" t="s">
        <v>85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4">
        <v>0</v>
      </c>
      <c r="Z47" s="44">
        <v>0</v>
      </c>
      <c r="AA47" s="44">
        <v>0</v>
      </c>
      <c r="AB47" s="44">
        <v>0</v>
      </c>
      <c r="AC47" s="44">
        <v>0</v>
      </c>
      <c r="AD47" s="44">
        <v>0</v>
      </c>
      <c r="AE47" s="44">
        <v>0</v>
      </c>
      <c r="AF47" s="44">
        <v>0</v>
      </c>
      <c r="AG47" s="44">
        <v>0</v>
      </c>
      <c r="AH47" s="44">
        <v>0</v>
      </c>
      <c r="AI47" s="44">
        <v>0</v>
      </c>
      <c r="AJ47" s="44">
        <v>0</v>
      </c>
      <c r="AK47" s="44">
        <v>0</v>
      </c>
      <c r="AL47" s="44">
        <v>0</v>
      </c>
      <c r="AM47" s="44">
        <v>0</v>
      </c>
      <c r="AN47" s="44">
        <v>0</v>
      </c>
      <c r="AO47" s="44">
        <v>0</v>
      </c>
      <c r="AP47" s="44">
        <v>0</v>
      </c>
      <c r="AQ47" s="44">
        <v>0</v>
      </c>
      <c r="AR47" s="44">
        <v>0</v>
      </c>
      <c r="AS47" s="44">
        <v>0</v>
      </c>
      <c r="AT47" s="44">
        <v>0</v>
      </c>
      <c r="AU47" s="44">
        <v>0</v>
      </c>
      <c r="AV47" s="44">
        <v>0</v>
      </c>
      <c r="AW47" s="44">
        <v>0</v>
      </c>
      <c r="AX47" s="44">
        <v>0</v>
      </c>
      <c r="AY47" s="44">
        <v>0</v>
      </c>
      <c r="AZ47" s="44">
        <v>0</v>
      </c>
      <c r="BA47" s="44">
        <v>0</v>
      </c>
      <c r="BB47" s="44">
        <v>0</v>
      </c>
      <c r="BC47" s="44">
        <v>0</v>
      </c>
      <c r="BD47" s="44">
        <v>0</v>
      </c>
      <c r="BE47" s="44">
        <v>0</v>
      </c>
      <c r="BF47" s="44">
        <v>0</v>
      </c>
      <c r="BG47" s="44">
        <v>0</v>
      </c>
      <c r="BH47" s="44">
        <v>0</v>
      </c>
      <c r="BI47" s="44">
        <v>0</v>
      </c>
      <c r="BJ47" s="44">
        <v>0</v>
      </c>
      <c r="BK47" s="44">
        <v>0</v>
      </c>
      <c r="BL47" s="44">
        <v>0</v>
      </c>
      <c r="BM47" s="44">
        <v>0</v>
      </c>
      <c r="BN47" s="44">
        <v>0</v>
      </c>
      <c r="BO47" s="44">
        <v>0</v>
      </c>
      <c r="BP47" s="44">
        <v>0</v>
      </c>
      <c r="BQ47" s="44">
        <v>0</v>
      </c>
      <c r="BR47" s="46"/>
      <c r="BS47" s="44">
        <v>0</v>
      </c>
      <c r="BT47" s="45"/>
      <c r="BU47" s="44">
        <f t="shared" si="15"/>
        <v>0</v>
      </c>
      <c r="BV47" s="44">
        <f t="shared" si="16"/>
        <v>0</v>
      </c>
      <c r="BW47" s="44">
        <f t="shared" si="17"/>
        <v>0</v>
      </c>
    </row>
    <row r="48" spans="1:75" s="17" customFormat="1" x14ac:dyDescent="0.2">
      <c r="A48" s="15" t="s">
        <v>86</v>
      </c>
      <c r="B48" s="15" t="s">
        <v>87</v>
      </c>
      <c r="C48" s="64">
        <f>SUM(C44:C47)</f>
        <v>0</v>
      </c>
      <c r="D48" s="64">
        <f t="shared" ref="D48:BN48" si="18">SUM(D44:D47)</f>
        <v>0</v>
      </c>
      <c r="E48" s="64">
        <f t="shared" si="18"/>
        <v>0</v>
      </c>
      <c r="F48" s="64">
        <f t="shared" si="18"/>
        <v>0</v>
      </c>
      <c r="G48" s="64">
        <f t="shared" si="18"/>
        <v>0</v>
      </c>
      <c r="H48" s="64">
        <f t="shared" si="18"/>
        <v>0</v>
      </c>
      <c r="I48" s="64">
        <f t="shared" si="18"/>
        <v>0</v>
      </c>
      <c r="J48" s="64">
        <f t="shared" si="18"/>
        <v>0</v>
      </c>
      <c r="K48" s="64">
        <f t="shared" si="18"/>
        <v>0</v>
      </c>
      <c r="L48" s="64">
        <f t="shared" si="18"/>
        <v>0</v>
      </c>
      <c r="M48" s="64">
        <f t="shared" si="18"/>
        <v>0</v>
      </c>
      <c r="N48" s="64">
        <f t="shared" si="18"/>
        <v>0</v>
      </c>
      <c r="O48" s="64">
        <f t="shared" si="18"/>
        <v>0</v>
      </c>
      <c r="P48" s="64">
        <f t="shared" si="18"/>
        <v>0</v>
      </c>
      <c r="Q48" s="64">
        <f t="shared" si="18"/>
        <v>0</v>
      </c>
      <c r="R48" s="64">
        <f t="shared" si="18"/>
        <v>0</v>
      </c>
      <c r="S48" s="64">
        <f t="shared" si="18"/>
        <v>0</v>
      </c>
      <c r="T48" s="64">
        <f t="shared" si="18"/>
        <v>0</v>
      </c>
      <c r="U48" s="64">
        <f t="shared" si="18"/>
        <v>0</v>
      </c>
      <c r="V48" s="64">
        <f t="shared" si="18"/>
        <v>0</v>
      </c>
      <c r="W48" s="64">
        <f t="shared" si="18"/>
        <v>0</v>
      </c>
      <c r="X48" s="64">
        <f t="shared" si="18"/>
        <v>0</v>
      </c>
      <c r="Y48" s="64">
        <f t="shared" si="18"/>
        <v>0</v>
      </c>
      <c r="Z48" s="64">
        <f t="shared" si="18"/>
        <v>0</v>
      </c>
      <c r="AA48" s="64">
        <f t="shared" si="18"/>
        <v>0</v>
      </c>
      <c r="AB48" s="64">
        <f t="shared" si="18"/>
        <v>0</v>
      </c>
      <c r="AC48" s="64">
        <f t="shared" si="18"/>
        <v>0</v>
      </c>
      <c r="AD48" s="64">
        <f t="shared" si="18"/>
        <v>0</v>
      </c>
      <c r="AE48" s="64">
        <f t="shared" si="18"/>
        <v>0</v>
      </c>
      <c r="AF48" s="64">
        <f t="shared" si="18"/>
        <v>0</v>
      </c>
      <c r="AG48" s="64">
        <f t="shared" si="18"/>
        <v>0</v>
      </c>
      <c r="AH48" s="64">
        <f t="shared" si="18"/>
        <v>0</v>
      </c>
      <c r="AI48" s="64">
        <f t="shared" si="18"/>
        <v>0</v>
      </c>
      <c r="AJ48" s="64">
        <f t="shared" si="18"/>
        <v>0</v>
      </c>
      <c r="AK48" s="64">
        <f t="shared" si="18"/>
        <v>0</v>
      </c>
      <c r="AL48" s="64">
        <f t="shared" si="18"/>
        <v>0</v>
      </c>
      <c r="AM48" s="64">
        <f t="shared" si="18"/>
        <v>0</v>
      </c>
      <c r="AN48" s="64">
        <f t="shared" si="18"/>
        <v>0</v>
      </c>
      <c r="AO48" s="64">
        <f t="shared" si="18"/>
        <v>0</v>
      </c>
      <c r="AP48" s="64">
        <f t="shared" si="18"/>
        <v>0</v>
      </c>
      <c r="AQ48" s="64">
        <f t="shared" si="18"/>
        <v>0</v>
      </c>
      <c r="AR48" s="64">
        <f t="shared" si="18"/>
        <v>0</v>
      </c>
      <c r="AS48" s="64">
        <f t="shared" si="18"/>
        <v>0</v>
      </c>
      <c r="AT48" s="64">
        <f t="shared" si="18"/>
        <v>0</v>
      </c>
      <c r="AU48" s="64">
        <f t="shared" si="18"/>
        <v>0</v>
      </c>
      <c r="AV48" s="64">
        <f t="shared" si="18"/>
        <v>0</v>
      </c>
      <c r="AW48" s="64">
        <f t="shared" si="18"/>
        <v>0</v>
      </c>
      <c r="AX48" s="64">
        <f t="shared" si="18"/>
        <v>0</v>
      </c>
      <c r="AY48" s="64">
        <f t="shared" si="18"/>
        <v>0</v>
      </c>
      <c r="AZ48" s="64">
        <f t="shared" si="18"/>
        <v>0</v>
      </c>
      <c r="BA48" s="64">
        <f t="shared" si="18"/>
        <v>0</v>
      </c>
      <c r="BB48" s="64">
        <f t="shared" si="18"/>
        <v>0</v>
      </c>
      <c r="BC48" s="64">
        <f t="shared" si="18"/>
        <v>0</v>
      </c>
      <c r="BD48" s="64">
        <f t="shared" si="18"/>
        <v>0</v>
      </c>
      <c r="BE48" s="64">
        <f t="shared" si="18"/>
        <v>0</v>
      </c>
      <c r="BF48" s="64">
        <f t="shared" si="18"/>
        <v>0</v>
      </c>
      <c r="BG48" s="64">
        <f t="shared" si="18"/>
        <v>0</v>
      </c>
      <c r="BH48" s="64">
        <f t="shared" si="18"/>
        <v>0</v>
      </c>
      <c r="BI48" s="64">
        <f t="shared" si="18"/>
        <v>0</v>
      </c>
      <c r="BJ48" s="64">
        <f t="shared" si="18"/>
        <v>0</v>
      </c>
      <c r="BK48" s="64">
        <f t="shared" si="18"/>
        <v>0</v>
      </c>
      <c r="BL48" s="64">
        <f t="shared" si="18"/>
        <v>0</v>
      </c>
      <c r="BM48" s="64">
        <f t="shared" si="18"/>
        <v>0</v>
      </c>
      <c r="BN48" s="64">
        <f t="shared" si="18"/>
        <v>0</v>
      </c>
      <c r="BO48" s="64">
        <f t="shared" ref="BO48:BW48" si="19">SUM(BO44:BO47)</f>
        <v>0</v>
      </c>
      <c r="BP48" s="64">
        <f t="shared" si="19"/>
        <v>0</v>
      </c>
      <c r="BQ48" s="64">
        <f t="shared" si="19"/>
        <v>0</v>
      </c>
      <c r="BR48" s="64">
        <f t="shared" si="19"/>
        <v>0</v>
      </c>
      <c r="BS48" s="64">
        <f t="shared" si="19"/>
        <v>0</v>
      </c>
      <c r="BT48" s="64">
        <f t="shared" si="19"/>
        <v>0</v>
      </c>
      <c r="BU48" s="64">
        <f t="shared" si="19"/>
        <v>0</v>
      </c>
      <c r="BV48" s="64">
        <f t="shared" si="19"/>
        <v>0</v>
      </c>
      <c r="BW48" s="64">
        <f t="shared" si="19"/>
        <v>0</v>
      </c>
    </row>
    <row r="49" spans="1:75" s="2" customFormat="1" x14ac:dyDescent="0.2">
      <c r="A49" s="6"/>
      <c r="B49" s="6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6"/>
      <c r="BS49" s="45"/>
      <c r="BT49" s="45"/>
      <c r="BU49" s="45"/>
      <c r="BV49" s="45"/>
      <c r="BW49" s="45"/>
    </row>
    <row r="50" spans="1:75" s="2" customFormat="1" x14ac:dyDescent="0.2">
      <c r="A50" s="6"/>
      <c r="B50" s="9" t="s">
        <v>88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6"/>
      <c r="BS50" s="45"/>
      <c r="BT50" s="45"/>
      <c r="BU50" s="45"/>
      <c r="BV50" s="45"/>
      <c r="BW50" s="45"/>
    </row>
    <row r="51" spans="1:75" s="2" customFormat="1" x14ac:dyDescent="0.2">
      <c r="A51" s="6"/>
      <c r="B51" s="9" t="s">
        <v>89</v>
      </c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6"/>
      <c r="BS51" s="45"/>
      <c r="BT51" s="45"/>
      <c r="BU51" s="45"/>
      <c r="BV51" s="45"/>
      <c r="BW51" s="45"/>
    </row>
    <row r="52" spans="1:75" s="2" customFormat="1" x14ac:dyDescent="0.2">
      <c r="A52" s="7" t="s">
        <v>91</v>
      </c>
      <c r="B52" s="8" t="s">
        <v>92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  <c r="Y52" s="44">
        <v>0</v>
      </c>
      <c r="Z52" s="44">
        <v>0</v>
      </c>
      <c r="AA52" s="44">
        <v>0</v>
      </c>
      <c r="AB52" s="44">
        <v>0</v>
      </c>
      <c r="AC52" s="44">
        <v>0</v>
      </c>
      <c r="AD52" s="44">
        <v>0</v>
      </c>
      <c r="AE52" s="44">
        <v>0</v>
      </c>
      <c r="AF52" s="44">
        <v>0</v>
      </c>
      <c r="AG52" s="44">
        <v>0</v>
      </c>
      <c r="AH52" s="44">
        <v>0</v>
      </c>
      <c r="AI52" s="44">
        <v>0</v>
      </c>
      <c r="AJ52" s="44">
        <v>0</v>
      </c>
      <c r="AK52" s="44">
        <v>0</v>
      </c>
      <c r="AL52" s="44">
        <v>0</v>
      </c>
      <c r="AM52" s="44">
        <v>0</v>
      </c>
      <c r="AN52" s="44">
        <v>0</v>
      </c>
      <c r="AO52" s="44">
        <v>0</v>
      </c>
      <c r="AP52" s="44">
        <v>0</v>
      </c>
      <c r="AQ52" s="44">
        <v>0</v>
      </c>
      <c r="AR52" s="44">
        <v>0</v>
      </c>
      <c r="AS52" s="44">
        <v>0</v>
      </c>
      <c r="AT52" s="44">
        <v>0</v>
      </c>
      <c r="AU52" s="44">
        <v>0</v>
      </c>
      <c r="AV52" s="44">
        <v>0</v>
      </c>
      <c r="AW52" s="44">
        <v>0</v>
      </c>
      <c r="AX52" s="44">
        <v>0</v>
      </c>
      <c r="AY52" s="44">
        <v>0</v>
      </c>
      <c r="AZ52" s="44">
        <v>0</v>
      </c>
      <c r="BA52" s="44">
        <v>0</v>
      </c>
      <c r="BB52" s="44">
        <v>0</v>
      </c>
      <c r="BC52" s="44">
        <v>0</v>
      </c>
      <c r="BD52" s="44">
        <v>0</v>
      </c>
      <c r="BE52" s="44">
        <v>0</v>
      </c>
      <c r="BF52" s="44">
        <v>0</v>
      </c>
      <c r="BG52" s="44">
        <v>0</v>
      </c>
      <c r="BH52" s="44">
        <v>0</v>
      </c>
      <c r="BI52" s="44">
        <v>0</v>
      </c>
      <c r="BJ52" s="44">
        <v>0</v>
      </c>
      <c r="BK52" s="44">
        <v>0</v>
      </c>
      <c r="BL52" s="44">
        <v>0</v>
      </c>
      <c r="BM52" s="44">
        <v>0</v>
      </c>
      <c r="BN52" s="44">
        <v>7083873</v>
      </c>
      <c r="BO52" s="44">
        <v>0</v>
      </c>
      <c r="BP52" s="44">
        <v>7083873</v>
      </c>
      <c r="BQ52" s="44">
        <v>0</v>
      </c>
      <c r="BR52" s="46"/>
      <c r="BS52" s="44">
        <v>0</v>
      </c>
      <c r="BT52" s="45"/>
      <c r="BU52" s="44">
        <f>+C52+F52+I52+L52+O52+R52+U52+X52+AA52+AD52+AG52+AJ52+AM52+AP52+AS52+AV52+AY52+BB52+BE52+BH52+BK52+BN52+BQ52+BT52</f>
        <v>7083873</v>
      </c>
      <c r="BV52" s="44">
        <f>+D52+G52+J52+M52+P52+S52+V52+Y52+AB52+AE52+AH52+AK52+AN52+AQ52+AT52+AW52+AZ52+BC52+BF52+BI52+BL52+BO52+BR52</f>
        <v>0</v>
      </c>
      <c r="BW52" s="44">
        <f>+E52+H52+K52+N52+Q52+T52+W52+Z52+AC52+AF52+AI52+AL52+AO52+AR52+AU52+AX52+BA52+BD52+BG52+BJ52+BM52+BP52+BS52</f>
        <v>7083873</v>
      </c>
    </row>
    <row r="53" spans="1:75" s="17" customFormat="1" x14ac:dyDescent="0.2">
      <c r="A53" s="15" t="s">
        <v>93</v>
      </c>
      <c r="B53" s="15" t="s">
        <v>94</v>
      </c>
      <c r="C53" s="64">
        <f>SUM(C52)</f>
        <v>0</v>
      </c>
      <c r="D53" s="64">
        <f t="shared" ref="D53:BN53" si="20">SUM(D52)</f>
        <v>0</v>
      </c>
      <c r="E53" s="64">
        <f t="shared" si="20"/>
        <v>0</v>
      </c>
      <c r="F53" s="64">
        <f t="shared" si="20"/>
        <v>0</v>
      </c>
      <c r="G53" s="64">
        <f t="shared" si="20"/>
        <v>0</v>
      </c>
      <c r="H53" s="64">
        <f t="shared" si="20"/>
        <v>0</v>
      </c>
      <c r="I53" s="64">
        <f t="shared" si="20"/>
        <v>0</v>
      </c>
      <c r="J53" s="64">
        <f t="shared" si="20"/>
        <v>0</v>
      </c>
      <c r="K53" s="64">
        <f t="shared" si="20"/>
        <v>0</v>
      </c>
      <c r="L53" s="64">
        <f t="shared" si="20"/>
        <v>0</v>
      </c>
      <c r="M53" s="64">
        <f t="shared" si="20"/>
        <v>0</v>
      </c>
      <c r="N53" s="64">
        <f t="shared" si="20"/>
        <v>0</v>
      </c>
      <c r="O53" s="64">
        <f t="shared" si="20"/>
        <v>0</v>
      </c>
      <c r="P53" s="64">
        <f t="shared" si="20"/>
        <v>0</v>
      </c>
      <c r="Q53" s="64">
        <f t="shared" si="20"/>
        <v>0</v>
      </c>
      <c r="R53" s="64">
        <f t="shared" si="20"/>
        <v>0</v>
      </c>
      <c r="S53" s="64">
        <f t="shared" si="20"/>
        <v>0</v>
      </c>
      <c r="T53" s="64">
        <f t="shared" si="20"/>
        <v>0</v>
      </c>
      <c r="U53" s="64">
        <f t="shared" si="20"/>
        <v>0</v>
      </c>
      <c r="V53" s="64">
        <f t="shared" si="20"/>
        <v>0</v>
      </c>
      <c r="W53" s="64">
        <f t="shared" si="20"/>
        <v>0</v>
      </c>
      <c r="X53" s="64">
        <f t="shared" si="20"/>
        <v>0</v>
      </c>
      <c r="Y53" s="64">
        <f t="shared" si="20"/>
        <v>0</v>
      </c>
      <c r="Z53" s="64">
        <f t="shared" si="20"/>
        <v>0</v>
      </c>
      <c r="AA53" s="64">
        <f t="shared" si="20"/>
        <v>0</v>
      </c>
      <c r="AB53" s="64">
        <f t="shared" si="20"/>
        <v>0</v>
      </c>
      <c r="AC53" s="64">
        <f t="shared" si="20"/>
        <v>0</v>
      </c>
      <c r="AD53" s="64">
        <f t="shared" si="20"/>
        <v>0</v>
      </c>
      <c r="AE53" s="64">
        <f t="shared" si="20"/>
        <v>0</v>
      </c>
      <c r="AF53" s="64">
        <f t="shared" si="20"/>
        <v>0</v>
      </c>
      <c r="AG53" s="64">
        <f t="shared" si="20"/>
        <v>0</v>
      </c>
      <c r="AH53" s="64">
        <f t="shared" si="20"/>
        <v>0</v>
      </c>
      <c r="AI53" s="64">
        <f t="shared" si="20"/>
        <v>0</v>
      </c>
      <c r="AJ53" s="64">
        <f t="shared" si="20"/>
        <v>0</v>
      </c>
      <c r="AK53" s="64">
        <f t="shared" si="20"/>
        <v>0</v>
      </c>
      <c r="AL53" s="64">
        <f t="shared" si="20"/>
        <v>0</v>
      </c>
      <c r="AM53" s="64">
        <f t="shared" si="20"/>
        <v>0</v>
      </c>
      <c r="AN53" s="64">
        <f t="shared" si="20"/>
        <v>0</v>
      </c>
      <c r="AO53" s="64">
        <f t="shared" si="20"/>
        <v>0</v>
      </c>
      <c r="AP53" s="64">
        <f t="shared" si="20"/>
        <v>0</v>
      </c>
      <c r="AQ53" s="64">
        <f t="shared" si="20"/>
        <v>0</v>
      </c>
      <c r="AR53" s="64">
        <f t="shared" si="20"/>
        <v>0</v>
      </c>
      <c r="AS53" s="64">
        <f t="shared" si="20"/>
        <v>0</v>
      </c>
      <c r="AT53" s="64">
        <f t="shared" si="20"/>
        <v>0</v>
      </c>
      <c r="AU53" s="64">
        <f t="shared" si="20"/>
        <v>0</v>
      </c>
      <c r="AV53" s="64">
        <f t="shared" si="20"/>
        <v>0</v>
      </c>
      <c r="AW53" s="64">
        <f t="shared" si="20"/>
        <v>0</v>
      </c>
      <c r="AX53" s="64">
        <f t="shared" si="20"/>
        <v>0</v>
      </c>
      <c r="AY53" s="64">
        <f t="shared" si="20"/>
        <v>0</v>
      </c>
      <c r="AZ53" s="64">
        <f t="shared" si="20"/>
        <v>0</v>
      </c>
      <c r="BA53" s="64">
        <f t="shared" si="20"/>
        <v>0</v>
      </c>
      <c r="BB53" s="64">
        <f t="shared" si="20"/>
        <v>0</v>
      </c>
      <c r="BC53" s="64">
        <f t="shared" si="20"/>
        <v>0</v>
      </c>
      <c r="BD53" s="64">
        <f t="shared" si="20"/>
        <v>0</v>
      </c>
      <c r="BE53" s="64">
        <f t="shared" si="20"/>
        <v>0</v>
      </c>
      <c r="BF53" s="64">
        <f t="shared" si="20"/>
        <v>0</v>
      </c>
      <c r="BG53" s="64">
        <f t="shared" si="20"/>
        <v>0</v>
      </c>
      <c r="BH53" s="64">
        <f t="shared" si="20"/>
        <v>0</v>
      </c>
      <c r="BI53" s="64">
        <f t="shared" si="20"/>
        <v>0</v>
      </c>
      <c r="BJ53" s="64">
        <f t="shared" si="20"/>
        <v>0</v>
      </c>
      <c r="BK53" s="64">
        <f t="shared" si="20"/>
        <v>0</v>
      </c>
      <c r="BL53" s="64">
        <f t="shared" si="20"/>
        <v>0</v>
      </c>
      <c r="BM53" s="64">
        <f t="shared" si="20"/>
        <v>0</v>
      </c>
      <c r="BN53" s="64">
        <f t="shared" si="20"/>
        <v>7083873</v>
      </c>
      <c r="BO53" s="64">
        <f t="shared" ref="BO53:BW53" si="21">SUM(BO52)</f>
        <v>0</v>
      </c>
      <c r="BP53" s="64">
        <f t="shared" si="21"/>
        <v>7083873</v>
      </c>
      <c r="BQ53" s="64">
        <f t="shared" si="21"/>
        <v>0</v>
      </c>
      <c r="BR53" s="64">
        <f t="shared" si="21"/>
        <v>0</v>
      </c>
      <c r="BS53" s="64">
        <f t="shared" si="21"/>
        <v>0</v>
      </c>
      <c r="BT53" s="64">
        <f t="shared" si="21"/>
        <v>0</v>
      </c>
      <c r="BU53" s="64">
        <f t="shared" si="21"/>
        <v>7083873</v>
      </c>
      <c r="BV53" s="64">
        <f t="shared" si="21"/>
        <v>0</v>
      </c>
      <c r="BW53" s="64">
        <f t="shared" si="21"/>
        <v>7083873</v>
      </c>
    </row>
    <row r="54" spans="1:75" s="2" customFormat="1" x14ac:dyDescent="0.2">
      <c r="A54" s="6"/>
      <c r="B54" s="6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6"/>
      <c r="BS54" s="45"/>
      <c r="BT54" s="45"/>
      <c r="BU54" s="45"/>
      <c r="BV54" s="45"/>
      <c r="BW54" s="45"/>
    </row>
    <row r="55" spans="1:75" s="2" customFormat="1" x14ac:dyDescent="0.2">
      <c r="A55" s="6"/>
      <c r="B55" s="9" t="s">
        <v>95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6"/>
      <c r="BS55" s="45"/>
      <c r="BT55" s="45"/>
      <c r="BU55" s="45"/>
      <c r="BV55" s="45"/>
      <c r="BW55" s="45"/>
    </row>
    <row r="56" spans="1:75" s="2" customFormat="1" x14ac:dyDescent="0.2">
      <c r="A56" s="7" t="s">
        <v>96</v>
      </c>
      <c r="B56" s="8" t="s">
        <v>97</v>
      </c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44">
        <v>0</v>
      </c>
      <c r="AU56" s="44">
        <v>0</v>
      </c>
      <c r="AV56" s="44">
        <v>0</v>
      </c>
      <c r="AW56" s="44">
        <v>0</v>
      </c>
      <c r="AX56" s="44">
        <v>0</v>
      </c>
      <c r="AY56" s="44">
        <v>0</v>
      </c>
      <c r="AZ56" s="44">
        <v>0</v>
      </c>
      <c r="BA56" s="44">
        <v>0</v>
      </c>
      <c r="BB56" s="44">
        <v>0</v>
      </c>
      <c r="BC56" s="44">
        <v>0</v>
      </c>
      <c r="BD56" s="44">
        <v>0</v>
      </c>
      <c r="BE56" s="44">
        <v>0</v>
      </c>
      <c r="BF56" s="44">
        <v>0</v>
      </c>
      <c r="BG56" s="44">
        <v>0</v>
      </c>
      <c r="BH56" s="44">
        <v>0</v>
      </c>
      <c r="BI56" s="44">
        <v>0</v>
      </c>
      <c r="BJ56" s="44">
        <v>0</v>
      </c>
      <c r="BK56" s="44">
        <v>0</v>
      </c>
      <c r="BL56" s="44">
        <v>0</v>
      </c>
      <c r="BM56" s="44">
        <v>0</v>
      </c>
      <c r="BN56" s="44">
        <v>0</v>
      </c>
      <c r="BO56" s="44">
        <v>0</v>
      </c>
      <c r="BP56" s="44">
        <v>0</v>
      </c>
      <c r="BQ56" s="44">
        <v>2305000</v>
      </c>
      <c r="BR56" s="46"/>
      <c r="BS56" s="44">
        <v>3074805.63</v>
      </c>
      <c r="BT56" s="45"/>
      <c r="BU56" s="44">
        <f>+C56+F56+I56+L56+O56+R56+U56+X56+AA56+AD56+AG56+AJ56+AM56+AP56+AS56+AV56+AY56+BB56+BE56+BH56+BK56+BN56+BQ56+BT56</f>
        <v>2305000</v>
      </c>
      <c r="BV56" s="44">
        <f>+D56+G56+J56+M56+P56+S56+V56+Y56+AB56+AE56+AH56+AK56+AN56+AQ56+AT56+AW56+AZ56+BC56+BF56+BI56+BL56+BO56+BR56</f>
        <v>0</v>
      </c>
      <c r="BW56" s="44">
        <f>+E56+H56+K56+N56+Q56+T56+W56+Z56+AC56+AF56+AI56+AL56+AO56+AR56+AU56+AX56+BA56+BD56+BG56+BJ56+BM56+BP56+BS56</f>
        <v>3074805.63</v>
      </c>
    </row>
    <row r="57" spans="1:75" s="2" customFormat="1" x14ac:dyDescent="0.2">
      <c r="A57" s="7" t="s">
        <v>98</v>
      </c>
      <c r="B57" s="8" t="s">
        <v>99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0</v>
      </c>
      <c r="AC57" s="44">
        <v>0</v>
      </c>
      <c r="AD57" s="44">
        <v>0</v>
      </c>
      <c r="AE57" s="44">
        <v>0</v>
      </c>
      <c r="AF57" s="44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S57" s="44">
        <v>0</v>
      </c>
      <c r="AT57" s="44">
        <v>0</v>
      </c>
      <c r="AU57" s="44">
        <v>0</v>
      </c>
      <c r="AV57" s="44">
        <v>0</v>
      </c>
      <c r="AW57" s="44">
        <v>0</v>
      </c>
      <c r="AX57" s="44">
        <v>0</v>
      </c>
      <c r="AY57" s="44">
        <v>0</v>
      </c>
      <c r="AZ57" s="44">
        <v>0</v>
      </c>
      <c r="BA57" s="44">
        <v>0</v>
      </c>
      <c r="BB57" s="44">
        <v>0</v>
      </c>
      <c r="BC57" s="44">
        <v>0</v>
      </c>
      <c r="BD57" s="44">
        <v>0</v>
      </c>
      <c r="BE57" s="44">
        <v>0</v>
      </c>
      <c r="BF57" s="44">
        <v>0</v>
      </c>
      <c r="BG57" s="44">
        <v>0</v>
      </c>
      <c r="BH57" s="44">
        <v>0</v>
      </c>
      <c r="BI57" s="44">
        <v>0</v>
      </c>
      <c r="BJ57" s="44">
        <v>0</v>
      </c>
      <c r="BK57" s="44">
        <v>0</v>
      </c>
      <c r="BL57" s="44">
        <v>0</v>
      </c>
      <c r="BM57" s="44">
        <v>0</v>
      </c>
      <c r="BN57" s="44">
        <v>0</v>
      </c>
      <c r="BO57" s="44">
        <v>0</v>
      </c>
      <c r="BP57" s="44">
        <v>0</v>
      </c>
      <c r="BQ57" s="44">
        <v>700000</v>
      </c>
      <c r="BR57" s="46"/>
      <c r="BS57" s="44">
        <v>894552.02</v>
      </c>
      <c r="BT57" s="45"/>
      <c r="BU57" s="44">
        <f>+C57+F57+I57+L57+O57+R57+U57+X57+AA57+AD57+AG57+AJ57+AM57+AP57+AS57+AV57+AY57+BB57+BE57+BH57+BK57+BN57+BQ57+BT57</f>
        <v>700000</v>
      </c>
      <c r="BV57" s="44">
        <f>+D57+G57+J57+M57+P57+S57+V57+Y57+AB57+AE57+AH57+AK57+AN57+AQ57+AT57+AW57+AZ57+BC57+BF57+BI57+BL57+BO57+BR57</f>
        <v>0</v>
      </c>
      <c r="BW57" s="44">
        <f>+E57+H57+K57+N57+Q57+T57+W57+Z57+AC57+AF57+AI57+AL57+AO57+AR57+AU57+AX57+BA57+BD57+BG57+BJ57+BM57+BP57+BS57</f>
        <v>894552.02</v>
      </c>
    </row>
    <row r="58" spans="1:75" s="17" customFormat="1" x14ac:dyDescent="0.2">
      <c r="A58" s="15" t="s">
        <v>100</v>
      </c>
      <c r="B58" s="15" t="s">
        <v>101</v>
      </c>
      <c r="C58" s="64">
        <f>SUM(C56:C57)</f>
        <v>0</v>
      </c>
      <c r="D58" s="64">
        <f t="shared" ref="D58:BN58" si="22">SUM(D56:D57)</f>
        <v>0</v>
      </c>
      <c r="E58" s="64">
        <f t="shared" si="22"/>
        <v>0</v>
      </c>
      <c r="F58" s="64">
        <f t="shared" si="22"/>
        <v>0</v>
      </c>
      <c r="G58" s="64">
        <f t="shared" si="22"/>
        <v>0</v>
      </c>
      <c r="H58" s="64">
        <f t="shared" si="22"/>
        <v>0</v>
      </c>
      <c r="I58" s="64">
        <f t="shared" si="22"/>
        <v>0</v>
      </c>
      <c r="J58" s="64">
        <f t="shared" si="22"/>
        <v>0</v>
      </c>
      <c r="K58" s="64">
        <f t="shared" si="22"/>
        <v>0</v>
      </c>
      <c r="L58" s="64">
        <f t="shared" si="22"/>
        <v>0</v>
      </c>
      <c r="M58" s="64">
        <f t="shared" si="22"/>
        <v>0</v>
      </c>
      <c r="N58" s="64">
        <f t="shared" si="22"/>
        <v>0</v>
      </c>
      <c r="O58" s="64">
        <f t="shared" si="22"/>
        <v>0</v>
      </c>
      <c r="P58" s="64">
        <f t="shared" si="22"/>
        <v>0</v>
      </c>
      <c r="Q58" s="64">
        <f t="shared" si="22"/>
        <v>0</v>
      </c>
      <c r="R58" s="64">
        <f t="shared" si="22"/>
        <v>0</v>
      </c>
      <c r="S58" s="64">
        <f t="shared" si="22"/>
        <v>0</v>
      </c>
      <c r="T58" s="64">
        <f t="shared" si="22"/>
        <v>0</v>
      </c>
      <c r="U58" s="64">
        <f t="shared" si="22"/>
        <v>0</v>
      </c>
      <c r="V58" s="64">
        <f t="shared" si="22"/>
        <v>0</v>
      </c>
      <c r="W58" s="64">
        <f t="shared" si="22"/>
        <v>0</v>
      </c>
      <c r="X58" s="64">
        <f t="shared" si="22"/>
        <v>0</v>
      </c>
      <c r="Y58" s="64">
        <f t="shared" si="22"/>
        <v>0</v>
      </c>
      <c r="Z58" s="64">
        <f t="shared" si="22"/>
        <v>0</v>
      </c>
      <c r="AA58" s="64">
        <f t="shared" si="22"/>
        <v>0</v>
      </c>
      <c r="AB58" s="64">
        <f t="shared" si="22"/>
        <v>0</v>
      </c>
      <c r="AC58" s="64">
        <f t="shared" si="22"/>
        <v>0</v>
      </c>
      <c r="AD58" s="64">
        <f t="shared" si="22"/>
        <v>0</v>
      </c>
      <c r="AE58" s="64">
        <f t="shared" si="22"/>
        <v>0</v>
      </c>
      <c r="AF58" s="64">
        <f t="shared" si="22"/>
        <v>0</v>
      </c>
      <c r="AG58" s="64">
        <f t="shared" si="22"/>
        <v>0</v>
      </c>
      <c r="AH58" s="64">
        <f t="shared" si="22"/>
        <v>0</v>
      </c>
      <c r="AI58" s="64">
        <f t="shared" si="22"/>
        <v>0</v>
      </c>
      <c r="AJ58" s="64">
        <f t="shared" si="22"/>
        <v>0</v>
      </c>
      <c r="AK58" s="64">
        <f t="shared" si="22"/>
        <v>0</v>
      </c>
      <c r="AL58" s="64">
        <f t="shared" si="22"/>
        <v>0</v>
      </c>
      <c r="AM58" s="64">
        <f t="shared" si="22"/>
        <v>0</v>
      </c>
      <c r="AN58" s="64">
        <f t="shared" si="22"/>
        <v>0</v>
      </c>
      <c r="AO58" s="64">
        <f t="shared" si="22"/>
        <v>0</v>
      </c>
      <c r="AP58" s="64">
        <f t="shared" si="22"/>
        <v>0</v>
      </c>
      <c r="AQ58" s="64">
        <f t="shared" si="22"/>
        <v>0</v>
      </c>
      <c r="AR58" s="64">
        <f t="shared" si="22"/>
        <v>0</v>
      </c>
      <c r="AS58" s="64">
        <f t="shared" si="22"/>
        <v>0</v>
      </c>
      <c r="AT58" s="64">
        <f t="shared" si="22"/>
        <v>0</v>
      </c>
      <c r="AU58" s="64">
        <f t="shared" si="22"/>
        <v>0</v>
      </c>
      <c r="AV58" s="64">
        <f t="shared" si="22"/>
        <v>0</v>
      </c>
      <c r="AW58" s="64">
        <f t="shared" si="22"/>
        <v>0</v>
      </c>
      <c r="AX58" s="64">
        <f t="shared" si="22"/>
        <v>0</v>
      </c>
      <c r="AY58" s="64">
        <f t="shared" si="22"/>
        <v>0</v>
      </c>
      <c r="AZ58" s="64">
        <f t="shared" si="22"/>
        <v>0</v>
      </c>
      <c r="BA58" s="64">
        <f t="shared" si="22"/>
        <v>0</v>
      </c>
      <c r="BB58" s="64">
        <f t="shared" si="22"/>
        <v>0</v>
      </c>
      <c r="BC58" s="64">
        <f t="shared" si="22"/>
        <v>0</v>
      </c>
      <c r="BD58" s="64">
        <f t="shared" si="22"/>
        <v>0</v>
      </c>
      <c r="BE58" s="64">
        <f t="shared" si="22"/>
        <v>0</v>
      </c>
      <c r="BF58" s="64">
        <f t="shared" si="22"/>
        <v>0</v>
      </c>
      <c r="BG58" s="64">
        <f t="shared" si="22"/>
        <v>0</v>
      </c>
      <c r="BH58" s="64">
        <f t="shared" si="22"/>
        <v>0</v>
      </c>
      <c r="BI58" s="64">
        <f t="shared" si="22"/>
        <v>0</v>
      </c>
      <c r="BJ58" s="64">
        <f t="shared" si="22"/>
        <v>0</v>
      </c>
      <c r="BK58" s="64">
        <f t="shared" si="22"/>
        <v>0</v>
      </c>
      <c r="BL58" s="64">
        <f t="shared" si="22"/>
        <v>0</v>
      </c>
      <c r="BM58" s="64">
        <f t="shared" si="22"/>
        <v>0</v>
      </c>
      <c r="BN58" s="64">
        <f t="shared" si="22"/>
        <v>0</v>
      </c>
      <c r="BO58" s="64">
        <f t="shared" ref="BO58:BW58" si="23">SUM(BO56:BO57)</f>
        <v>0</v>
      </c>
      <c r="BP58" s="64">
        <f t="shared" si="23"/>
        <v>0</v>
      </c>
      <c r="BQ58" s="64">
        <f t="shared" si="23"/>
        <v>3005000</v>
      </c>
      <c r="BR58" s="64">
        <f t="shared" si="23"/>
        <v>0</v>
      </c>
      <c r="BS58" s="64">
        <f t="shared" si="23"/>
        <v>3969357.65</v>
      </c>
      <c r="BT58" s="64">
        <f t="shared" si="23"/>
        <v>0</v>
      </c>
      <c r="BU58" s="64">
        <f t="shared" si="23"/>
        <v>3005000</v>
      </c>
      <c r="BV58" s="64">
        <f t="shared" si="23"/>
        <v>0</v>
      </c>
      <c r="BW58" s="64">
        <f t="shared" si="23"/>
        <v>3969357.65</v>
      </c>
    </row>
    <row r="59" spans="1:75" s="17" customFormat="1" x14ac:dyDescent="0.2">
      <c r="A59" s="94" t="s">
        <v>102</v>
      </c>
      <c r="B59" s="95"/>
      <c r="C59" s="64">
        <f>+C26+C34+C41+C48+C53+C58</f>
        <v>3157758.39</v>
      </c>
      <c r="D59" s="64">
        <f t="shared" ref="D59:BO59" si="24">+D26+D34+D41+D48+D53+D58</f>
        <v>300782</v>
      </c>
      <c r="E59" s="64">
        <f t="shared" si="24"/>
        <v>3585492.3700000006</v>
      </c>
      <c r="F59" s="64">
        <f t="shared" si="24"/>
        <v>0</v>
      </c>
      <c r="G59" s="64">
        <f t="shared" si="24"/>
        <v>0</v>
      </c>
      <c r="H59" s="64">
        <f t="shared" si="24"/>
        <v>0</v>
      </c>
      <c r="I59" s="64">
        <f t="shared" si="24"/>
        <v>2793587.69</v>
      </c>
      <c r="J59" s="64">
        <f t="shared" si="24"/>
        <v>36992</v>
      </c>
      <c r="K59" s="64">
        <f t="shared" si="24"/>
        <v>3366183.9099999997</v>
      </c>
      <c r="L59" s="64">
        <f t="shared" si="24"/>
        <v>6947726.0399999991</v>
      </c>
      <c r="M59" s="64">
        <f t="shared" si="24"/>
        <v>26061</v>
      </c>
      <c r="N59" s="64">
        <f t="shared" si="24"/>
        <v>8321907.5499999989</v>
      </c>
      <c r="O59" s="64">
        <f t="shared" si="24"/>
        <v>1197904.28</v>
      </c>
      <c r="P59" s="64">
        <f t="shared" si="24"/>
        <v>9262</v>
      </c>
      <c r="Q59" s="64">
        <f t="shared" si="24"/>
        <v>1445013.9</v>
      </c>
      <c r="R59" s="64">
        <f t="shared" si="24"/>
        <v>437905.6</v>
      </c>
      <c r="S59" s="64">
        <f t="shared" si="24"/>
        <v>2646</v>
      </c>
      <c r="T59" s="64">
        <f t="shared" si="24"/>
        <v>734829.52</v>
      </c>
      <c r="U59" s="64">
        <f t="shared" si="24"/>
        <v>6500</v>
      </c>
      <c r="V59" s="64">
        <f t="shared" si="24"/>
        <v>0</v>
      </c>
      <c r="W59" s="64">
        <f t="shared" si="24"/>
        <v>7500</v>
      </c>
      <c r="X59" s="64">
        <f t="shared" si="24"/>
        <v>471544.14</v>
      </c>
      <c r="Y59" s="64">
        <f t="shared" si="24"/>
        <v>3872</v>
      </c>
      <c r="Z59" s="64">
        <f t="shared" si="24"/>
        <v>636943</v>
      </c>
      <c r="AA59" s="64">
        <f t="shared" si="24"/>
        <v>0</v>
      </c>
      <c r="AB59" s="64">
        <f t="shared" si="24"/>
        <v>0</v>
      </c>
      <c r="AC59" s="64">
        <f t="shared" si="24"/>
        <v>0</v>
      </c>
      <c r="AD59" s="64">
        <f t="shared" si="24"/>
        <v>151904.75</v>
      </c>
      <c r="AE59" s="64">
        <f t="shared" si="24"/>
        <v>0</v>
      </c>
      <c r="AF59" s="64">
        <f t="shared" si="24"/>
        <v>243089.9</v>
      </c>
      <c r="AG59" s="64">
        <f t="shared" si="24"/>
        <v>22000</v>
      </c>
      <c r="AH59" s="64">
        <f t="shared" si="24"/>
        <v>0</v>
      </c>
      <c r="AI59" s="64">
        <f t="shared" si="24"/>
        <v>36549.339999999997</v>
      </c>
      <c r="AJ59" s="64">
        <f t="shared" si="24"/>
        <v>10106766.869999999</v>
      </c>
      <c r="AK59" s="64">
        <f t="shared" si="24"/>
        <v>20048</v>
      </c>
      <c r="AL59" s="64">
        <f t="shared" si="24"/>
        <v>14015788.219999999</v>
      </c>
      <c r="AM59" s="64">
        <f t="shared" si="24"/>
        <v>0</v>
      </c>
      <c r="AN59" s="64">
        <f t="shared" si="24"/>
        <v>0</v>
      </c>
      <c r="AO59" s="64">
        <f t="shared" si="24"/>
        <v>0</v>
      </c>
      <c r="AP59" s="64">
        <f t="shared" si="24"/>
        <v>267905</v>
      </c>
      <c r="AQ59" s="64">
        <f t="shared" si="24"/>
        <v>9005</v>
      </c>
      <c r="AR59" s="64">
        <f t="shared" si="24"/>
        <v>281304.01</v>
      </c>
      <c r="AS59" s="64">
        <f t="shared" si="24"/>
        <v>25000</v>
      </c>
      <c r="AT59" s="64">
        <f t="shared" si="24"/>
        <v>0</v>
      </c>
      <c r="AU59" s="64">
        <f t="shared" si="24"/>
        <v>25000</v>
      </c>
      <c r="AV59" s="64">
        <f t="shared" si="24"/>
        <v>0</v>
      </c>
      <c r="AW59" s="64">
        <f t="shared" si="24"/>
        <v>0</v>
      </c>
      <c r="AX59" s="64">
        <f t="shared" si="24"/>
        <v>0</v>
      </c>
      <c r="AY59" s="64">
        <f t="shared" si="24"/>
        <v>22500</v>
      </c>
      <c r="AZ59" s="64">
        <f t="shared" si="24"/>
        <v>0</v>
      </c>
      <c r="BA59" s="64">
        <f t="shared" si="24"/>
        <v>50941.06</v>
      </c>
      <c r="BB59" s="64">
        <f t="shared" si="24"/>
        <v>110000</v>
      </c>
      <c r="BC59" s="64">
        <f t="shared" si="24"/>
        <v>0</v>
      </c>
      <c r="BD59" s="64">
        <f t="shared" si="24"/>
        <v>1709823.06</v>
      </c>
      <c r="BE59" s="64">
        <f t="shared" si="24"/>
        <v>0</v>
      </c>
      <c r="BF59" s="64">
        <f t="shared" si="24"/>
        <v>0</v>
      </c>
      <c r="BG59" s="64">
        <f t="shared" si="24"/>
        <v>0</v>
      </c>
      <c r="BH59" s="64">
        <f t="shared" si="24"/>
        <v>931880.48</v>
      </c>
      <c r="BI59" s="64">
        <f t="shared" si="24"/>
        <v>0</v>
      </c>
      <c r="BJ59" s="64">
        <f t="shared" si="24"/>
        <v>90000</v>
      </c>
      <c r="BK59" s="64">
        <f t="shared" si="24"/>
        <v>0</v>
      </c>
      <c r="BL59" s="64">
        <f t="shared" si="24"/>
        <v>0</v>
      </c>
      <c r="BM59" s="64">
        <f t="shared" si="24"/>
        <v>0</v>
      </c>
      <c r="BN59" s="64">
        <f t="shared" si="24"/>
        <v>7083873</v>
      </c>
      <c r="BO59" s="64">
        <f t="shared" si="24"/>
        <v>0</v>
      </c>
      <c r="BP59" s="64">
        <f t="shared" ref="BP59:BW59" si="25">+BP26+BP34+BP41+BP48+BP53+BP58</f>
        <v>7083873</v>
      </c>
      <c r="BQ59" s="64">
        <f t="shared" si="25"/>
        <v>3005000</v>
      </c>
      <c r="BR59" s="64">
        <f t="shared" si="25"/>
        <v>0</v>
      </c>
      <c r="BS59" s="64">
        <f t="shared" si="25"/>
        <v>3969357.65</v>
      </c>
      <c r="BT59" s="64">
        <f t="shared" si="25"/>
        <v>0</v>
      </c>
      <c r="BU59" s="64">
        <f t="shared" si="25"/>
        <v>36739756.240000002</v>
      </c>
      <c r="BV59" s="64">
        <f t="shared" si="25"/>
        <v>408668</v>
      </c>
      <c r="BW59" s="64">
        <f t="shared" si="25"/>
        <v>45603596.489999995</v>
      </c>
    </row>
    <row r="60" spans="1:75" s="40" customFormat="1" x14ac:dyDescent="0.2">
      <c r="A60" s="72" t="s">
        <v>132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130"/>
      <c r="BV60" s="130"/>
      <c r="BW60" s="130"/>
    </row>
    <row r="61" spans="1:75" s="74" customFormat="1" x14ac:dyDescent="0.2"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</row>
  </sheetData>
  <mergeCells count="103">
    <mergeCell ref="BS12:BS13"/>
    <mergeCell ref="BK10:BM10"/>
    <mergeCell ref="BN10:BP10"/>
    <mergeCell ref="BQ10:BS10"/>
    <mergeCell ref="BT10:BT11"/>
    <mergeCell ref="BU10:BW11"/>
    <mergeCell ref="BK11:BM11"/>
    <mergeCell ref="BN11:BP11"/>
    <mergeCell ref="BQ11:BS11"/>
    <mergeCell ref="BB12:BC12"/>
    <mergeCell ref="BD12:BD13"/>
    <mergeCell ref="BE12:BF12"/>
    <mergeCell ref="BG12:BG13"/>
    <mergeCell ref="BH12:BI12"/>
    <mergeCell ref="BJ12:BJ13"/>
    <mergeCell ref="BE10:BG10"/>
    <mergeCell ref="BH10:BJ10"/>
    <mergeCell ref="BT12:BT13"/>
    <mergeCell ref="BU12:BV12"/>
    <mergeCell ref="BW12:BW13"/>
    <mergeCell ref="BK12:BL12"/>
    <mergeCell ref="BM12:BM13"/>
    <mergeCell ref="BN12:BO12"/>
    <mergeCell ref="BP12:BP13"/>
    <mergeCell ref="BQ12:BR12"/>
    <mergeCell ref="AV11:AX11"/>
    <mergeCell ref="AY11:BA11"/>
    <mergeCell ref="BB11:BD11"/>
    <mergeCell ref="BE11:BG11"/>
    <mergeCell ref="BH11:BJ11"/>
    <mergeCell ref="AU12:AU13"/>
    <mergeCell ref="AV10:AX10"/>
    <mergeCell ref="AY10:BA10"/>
    <mergeCell ref="BB10:BD10"/>
    <mergeCell ref="AV12:AW12"/>
    <mergeCell ref="AX12:AX13"/>
    <mergeCell ref="AY12:AZ12"/>
    <mergeCell ref="BA12:BA13"/>
    <mergeCell ref="AS11:AU11"/>
    <mergeCell ref="AS12:AT12"/>
    <mergeCell ref="AG10:AI10"/>
    <mergeCell ref="AJ10:AL10"/>
    <mergeCell ref="AM10:AO10"/>
    <mergeCell ref="AP10:AR10"/>
    <mergeCell ref="AS10:AU10"/>
    <mergeCell ref="AG11:AI11"/>
    <mergeCell ref="AJ11:AL11"/>
    <mergeCell ref="AM11:AO11"/>
    <mergeCell ref="AP11:AR11"/>
    <mergeCell ref="AG12:AH12"/>
    <mergeCell ref="AI12:AI13"/>
    <mergeCell ref="AJ12:AK12"/>
    <mergeCell ref="AL12:AL13"/>
    <mergeCell ref="AM12:AN12"/>
    <mergeCell ref="AO12:AO13"/>
    <mergeCell ref="AP12:AQ12"/>
    <mergeCell ref="AR12:AR13"/>
    <mergeCell ref="U11:W11"/>
    <mergeCell ref="X11:Z11"/>
    <mergeCell ref="AA11:AC11"/>
    <mergeCell ref="AD11:AF11"/>
    <mergeCell ref="A59:B59"/>
    <mergeCell ref="A5:E6"/>
    <mergeCell ref="U10:W10"/>
    <mergeCell ref="U12:V12"/>
    <mergeCell ref="W12:W13"/>
    <mergeCell ref="X12:Y12"/>
    <mergeCell ref="Z12:Z13"/>
    <mergeCell ref="AA12:AB12"/>
    <mergeCell ref="AC12:AC13"/>
    <mergeCell ref="AD12:AE12"/>
    <mergeCell ref="AF12:AF13"/>
    <mergeCell ref="X10:Z10"/>
    <mergeCell ref="AA10:AC10"/>
    <mergeCell ref="AD10:AF10"/>
    <mergeCell ref="A1:B1"/>
    <mergeCell ref="A3:C3"/>
    <mergeCell ref="A8:B8"/>
    <mergeCell ref="C12:D12"/>
    <mergeCell ref="E12:E13"/>
    <mergeCell ref="C11:E11"/>
    <mergeCell ref="F11:H11"/>
    <mergeCell ref="I11:K11"/>
    <mergeCell ref="L11:N11"/>
    <mergeCell ref="F12:G12"/>
    <mergeCell ref="H12:H13"/>
    <mergeCell ref="I12:J12"/>
    <mergeCell ref="K12:K13"/>
    <mergeCell ref="L12:M12"/>
    <mergeCell ref="N12:N13"/>
    <mergeCell ref="R11:T11"/>
    <mergeCell ref="R12:S12"/>
    <mergeCell ref="T12:T13"/>
    <mergeCell ref="A10:B13"/>
    <mergeCell ref="C10:E10"/>
    <mergeCell ref="F10:H10"/>
    <mergeCell ref="I10:K10"/>
    <mergeCell ref="L10:N10"/>
    <mergeCell ref="O10:Q10"/>
    <mergeCell ref="R10:T10"/>
    <mergeCell ref="O11:Q11"/>
    <mergeCell ref="O12:P12"/>
    <mergeCell ref="Q12:Q13"/>
  </mergeCells>
  <conditionalFormatting sqref="A61:XFD61">
    <cfRule type="cellIs" priority="2" operator="notEqual">
      <formula>0</formula>
    </cfRule>
    <cfRule type="cellIs" dxfId="0" priority="1" operator="notEqual">
      <formula>0</formula>
    </cfRule>
  </conditionalFormatting>
  <printOptions gridLines="1" gridLinesSet="0"/>
  <pageMargins left="0.74803149606299213" right="0.74803149606299213" top="0.98425196850393704" bottom="0.98425196850393704" header="0.51181102362204722" footer="0.51181102362204722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/>
  </sheetPr>
  <dimension ref="A1:BY59"/>
  <sheetViews>
    <sheetView zoomScaleNormal="100" workbookViewId="0">
      <pane xSplit="4" ySplit="12" topLeftCell="AX13" activePane="bottomRight" state="frozenSplit"/>
      <selection pane="topRight" activeCell="E1" sqref="E1"/>
      <selection pane="bottomLeft" activeCell="A13" sqref="A13"/>
      <selection pane="bottomRight" activeCell="A59" sqref="A59:XFD59"/>
    </sheetView>
  </sheetViews>
  <sheetFormatPr defaultRowHeight="12.75" x14ac:dyDescent="0.2"/>
  <cols>
    <col min="1" max="1" width="4" style="2" bestFit="1" customWidth="1"/>
    <col min="2" max="2" width="9.28515625" style="2" customWidth="1"/>
    <col min="3" max="3" width="9.85546875" style="2" customWidth="1"/>
    <col min="4" max="4" width="40.140625" style="2" customWidth="1"/>
    <col min="5" max="5" width="12.85546875" style="2" bestFit="1" customWidth="1"/>
    <col min="6" max="10" width="11.7109375" style="2" customWidth="1"/>
    <col min="11" max="11" width="12.85546875" style="2" bestFit="1" customWidth="1"/>
    <col min="12" max="13" width="11.7109375" style="2" customWidth="1"/>
    <col min="14" max="14" width="12.85546875" style="2" bestFit="1" customWidth="1"/>
    <col min="15" max="16" width="11.7109375" style="2" customWidth="1"/>
    <col min="17" max="17" width="12.85546875" style="2" bestFit="1" customWidth="1"/>
    <col min="18" max="37" width="11.7109375" style="2" customWidth="1"/>
    <col min="38" max="38" width="12.85546875" style="2" bestFit="1" customWidth="1"/>
    <col min="39" max="61" width="11.7109375" style="2" customWidth="1"/>
    <col min="62" max="62" width="12.85546875" style="2" bestFit="1" customWidth="1"/>
    <col min="63" max="67" width="11.7109375" style="2" customWidth="1"/>
    <col min="68" max="68" width="12.85546875" style="2" bestFit="1" customWidth="1"/>
    <col min="69" max="70" width="11.7109375" style="2" customWidth="1"/>
    <col min="71" max="71" width="12.85546875" style="2" bestFit="1" customWidth="1"/>
    <col min="72" max="74" width="11.7109375" style="2" customWidth="1"/>
    <col min="75" max="75" width="14" style="2" bestFit="1" customWidth="1"/>
    <col min="76" max="77" width="11.7109375" style="2" customWidth="1"/>
    <col min="78" max="16384" width="9.140625" style="2"/>
  </cols>
  <sheetData>
    <row r="1" spans="1:77" ht="12.75" customHeight="1" collapsed="1" x14ac:dyDescent="0.2">
      <c r="A1" s="117" t="s">
        <v>0</v>
      </c>
      <c r="B1" s="117"/>
      <c r="C1" s="117"/>
      <c r="D1" s="117"/>
    </row>
    <row r="2" spans="1:77" ht="12.75" customHeight="1" x14ac:dyDescent="0.2">
      <c r="A2" s="117" t="s">
        <v>1</v>
      </c>
      <c r="B2" s="117"/>
      <c r="C2" s="117"/>
      <c r="D2" s="117"/>
      <c r="E2" s="30"/>
    </row>
    <row r="4" spans="1:77" ht="63" customHeight="1" x14ac:dyDescent="0.2">
      <c r="A4" s="96" t="s">
        <v>126</v>
      </c>
      <c r="B4" s="96"/>
      <c r="C4" s="96"/>
      <c r="D4" s="96"/>
      <c r="E4" s="13"/>
      <c r="F4" s="13"/>
      <c r="G4" s="13"/>
      <c r="H4" s="13"/>
      <c r="I4" s="13"/>
      <c r="J4" s="13"/>
      <c r="K4" s="13"/>
    </row>
    <row r="6" spans="1:77" s="21" customFormat="1" ht="27" customHeight="1" x14ac:dyDescent="0.2">
      <c r="A6" s="96" t="s">
        <v>129</v>
      </c>
      <c r="B6" s="96"/>
      <c r="C6" s="96"/>
      <c r="D6" s="96"/>
      <c r="E6" s="13"/>
      <c r="F6" s="13"/>
    </row>
    <row r="7" spans="1:77" x14ac:dyDescent="0.2">
      <c r="D7" s="34" t="s">
        <v>2</v>
      </c>
    </row>
    <row r="8" spans="1:77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77" s="10" customFormat="1" ht="12.75" customHeight="1" x14ac:dyDescent="0.2">
      <c r="A9" s="100" t="s">
        <v>3</v>
      </c>
      <c r="B9" s="102"/>
      <c r="C9" s="102"/>
      <c r="D9" s="102"/>
      <c r="E9" s="98" t="s">
        <v>4</v>
      </c>
      <c r="F9" s="76"/>
      <c r="G9" s="76"/>
      <c r="H9" s="98" t="s">
        <v>5</v>
      </c>
      <c r="I9" s="76"/>
      <c r="J9" s="76"/>
      <c r="K9" s="98" t="s">
        <v>6</v>
      </c>
      <c r="L9" s="76"/>
      <c r="M9" s="76"/>
      <c r="N9" s="98" t="s">
        <v>7</v>
      </c>
      <c r="O9" s="76"/>
      <c r="P9" s="76"/>
      <c r="Q9" s="98" t="s">
        <v>8</v>
      </c>
      <c r="R9" s="76"/>
      <c r="S9" s="77"/>
      <c r="T9" s="98">
        <v>6</v>
      </c>
      <c r="U9" s="76"/>
      <c r="V9" s="77"/>
      <c r="W9" s="97" t="s">
        <v>53</v>
      </c>
      <c r="X9" s="76"/>
      <c r="Y9" s="76"/>
      <c r="Z9" s="98" t="s">
        <v>31</v>
      </c>
      <c r="AA9" s="76"/>
      <c r="AB9" s="76"/>
      <c r="AC9" s="98" t="s">
        <v>50</v>
      </c>
      <c r="AD9" s="76"/>
      <c r="AE9" s="76"/>
      <c r="AF9" s="98" t="s">
        <v>19</v>
      </c>
      <c r="AG9" s="76"/>
      <c r="AH9" s="76"/>
      <c r="AI9" s="113" t="s">
        <v>25</v>
      </c>
      <c r="AJ9" s="114"/>
      <c r="AK9" s="114"/>
      <c r="AL9" s="97" t="s">
        <v>44</v>
      </c>
      <c r="AM9" s="76"/>
      <c r="AN9" s="76"/>
      <c r="AO9" s="98" t="s">
        <v>27</v>
      </c>
      <c r="AP9" s="76"/>
      <c r="AQ9" s="76"/>
      <c r="AR9" s="98" t="s">
        <v>26</v>
      </c>
      <c r="AS9" s="76"/>
      <c r="AT9" s="76"/>
      <c r="AU9" s="98" t="s">
        <v>28</v>
      </c>
      <c r="AV9" s="76"/>
      <c r="AW9" s="77"/>
      <c r="AX9" s="98" t="s">
        <v>49</v>
      </c>
      <c r="AY9" s="76"/>
      <c r="AZ9" s="76"/>
      <c r="BA9" s="98" t="s">
        <v>113</v>
      </c>
      <c r="BB9" s="76"/>
      <c r="BC9" s="76"/>
      <c r="BD9" s="98" t="s">
        <v>48</v>
      </c>
      <c r="BE9" s="76"/>
      <c r="BF9" s="76"/>
      <c r="BG9" s="98" t="s">
        <v>107</v>
      </c>
      <c r="BH9" s="76"/>
      <c r="BI9" s="76"/>
      <c r="BJ9" s="98" t="s">
        <v>55</v>
      </c>
      <c r="BK9" s="76"/>
      <c r="BL9" s="77"/>
      <c r="BM9" s="98" t="s">
        <v>90</v>
      </c>
      <c r="BN9" s="76"/>
      <c r="BO9" s="76"/>
      <c r="BP9" s="98" t="s">
        <v>119</v>
      </c>
      <c r="BQ9" s="76"/>
      <c r="BR9" s="76"/>
      <c r="BS9" s="98" t="s">
        <v>120</v>
      </c>
      <c r="BT9" s="76"/>
      <c r="BU9" s="76"/>
      <c r="BV9" s="100" t="s">
        <v>121</v>
      </c>
      <c r="BW9" s="100" t="s">
        <v>122</v>
      </c>
      <c r="BX9" s="102"/>
      <c r="BY9" s="103"/>
    </row>
    <row r="10" spans="1:77" s="10" customFormat="1" ht="31.5" customHeight="1" x14ac:dyDescent="0.2">
      <c r="A10" s="105"/>
      <c r="B10" s="91"/>
      <c r="C10" s="91"/>
      <c r="D10" s="101"/>
      <c r="E10" s="75" t="s">
        <v>9</v>
      </c>
      <c r="F10" s="76"/>
      <c r="G10" s="76"/>
      <c r="H10" s="75" t="s">
        <v>10</v>
      </c>
      <c r="I10" s="76"/>
      <c r="J10" s="76"/>
      <c r="K10" s="75" t="s">
        <v>11</v>
      </c>
      <c r="L10" s="76"/>
      <c r="M10" s="76"/>
      <c r="N10" s="75" t="s">
        <v>12</v>
      </c>
      <c r="O10" s="76"/>
      <c r="P10" s="76"/>
      <c r="Q10" s="75" t="s">
        <v>13</v>
      </c>
      <c r="R10" s="76"/>
      <c r="S10" s="77"/>
      <c r="T10" s="75" t="s">
        <v>131</v>
      </c>
      <c r="U10" s="76"/>
      <c r="V10" s="77"/>
      <c r="W10" s="112" t="s">
        <v>103</v>
      </c>
      <c r="X10" s="102"/>
      <c r="Y10" s="102"/>
      <c r="Z10" s="100" t="s">
        <v>104</v>
      </c>
      <c r="AA10" s="102"/>
      <c r="AB10" s="102"/>
      <c r="AC10" s="100" t="s">
        <v>105</v>
      </c>
      <c r="AD10" s="102"/>
      <c r="AE10" s="102"/>
      <c r="AF10" s="100" t="s">
        <v>106</v>
      </c>
      <c r="AG10" s="102"/>
      <c r="AH10" s="102"/>
      <c r="AI10" s="115" t="s">
        <v>108</v>
      </c>
      <c r="AJ10" s="116"/>
      <c r="AK10" s="116"/>
      <c r="AL10" s="112" t="s">
        <v>109</v>
      </c>
      <c r="AM10" s="102"/>
      <c r="AN10" s="102"/>
      <c r="AO10" s="100" t="s">
        <v>110</v>
      </c>
      <c r="AP10" s="102"/>
      <c r="AQ10" s="102"/>
      <c r="AR10" s="100" t="s">
        <v>111</v>
      </c>
      <c r="AS10" s="102"/>
      <c r="AT10" s="102"/>
      <c r="AU10" s="100" t="s">
        <v>112</v>
      </c>
      <c r="AV10" s="102"/>
      <c r="AW10" s="103"/>
      <c r="AX10" s="100" t="s">
        <v>114</v>
      </c>
      <c r="AY10" s="102"/>
      <c r="AZ10" s="102"/>
      <c r="BA10" s="100" t="s">
        <v>115</v>
      </c>
      <c r="BB10" s="102"/>
      <c r="BC10" s="102"/>
      <c r="BD10" s="100" t="s">
        <v>116</v>
      </c>
      <c r="BE10" s="102"/>
      <c r="BF10" s="102"/>
      <c r="BG10" s="100" t="s">
        <v>117</v>
      </c>
      <c r="BH10" s="102"/>
      <c r="BI10" s="102"/>
      <c r="BJ10" s="100" t="s">
        <v>118</v>
      </c>
      <c r="BK10" s="102"/>
      <c r="BL10" s="103"/>
      <c r="BM10" s="100" t="s">
        <v>123</v>
      </c>
      <c r="BN10" s="102"/>
      <c r="BO10" s="102"/>
      <c r="BP10" s="100" t="s">
        <v>124</v>
      </c>
      <c r="BQ10" s="102"/>
      <c r="BR10" s="102"/>
      <c r="BS10" s="100" t="s">
        <v>125</v>
      </c>
      <c r="BT10" s="102"/>
      <c r="BU10" s="103"/>
      <c r="BV10" s="101"/>
      <c r="BW10" s="105"/>
      <c r="BX10" s="101"/>
      <c r="BY10" s="106"/>
    </row>
    <row r="11" spans="1:77" s="10" customFormat="1" x14ac:dyDescent="0.2">
      <c r="A11" s="105"/>
      <c r="B11" s="91"/>
      <c r="C11" s="91"/>
      <c r="D11" s="101"/>
      <c r="E11" s="75" t="s">
        <v>14</v>
      </c>
      <c r="F11" s="76"/>
      <c r="G11" s="75" t="s">
        <v>15</v>
      </c>
      <c r="H11" s="75" t="s">
        <v>14</v>
      </c>
      <c r="I11" s="76"/>
      <c r="J11" s="75" t="s">
        <v>15</v>
      </c>
      <c r="K11" s="75" t="s">
        <v>14</v>
      </c>
      <c r="L11" s="76"/>
      <c r="M11" s="75" t="s">
        <v>15</v>
      </c>
      <c r="N11" s="75" t="s">
        <v>14</v>
      </c>
      <c r="O11" s="76"/>
      <c r="P11" s="75" t="s">
        <v>15</v>
      </c>
      <c r="Q11" s="75" t="s">
        <v>14</v>
      </c>
      <c r="R11" s="76"/>
      <c r="S11" s="78" t="s">
        <v>15</v>
      </c>
      <c r="T11" s="75" t="s">
        <v>14</v>
      </c>
      <c r="U11" s="76"/>
      <c r="V11" s="78" t="s">
        <v>15</v>
      </c>
      <c r="W11" s="100" t="s">
        <v>14</v>
      </c>
      <c r="X11" s="102"/>
      <c r="Y11" s="100" t="s">
        <v>15</v>
      </c>
      <c r="Z11" s="100" t="s">
        <v>14</v>
      </c>
      <c r="AA11" s="102"/>
      <c r="AB11" s="100" t="s">
        <v>15</v>
      </c>
      <c r="AC11" s="100" t="s">
        <v>14</v>
      </c>
      <c r="AD11" s="102"/>
      <c r="AE11" s="100" t="s">
        <v>15</v>
      </c>
      <c r="AF11" s="100" t="s">
        <v>14</v>
      </c>
      <c r="AG11" s="102"/>
      <c r="AH11" s="100" t="s">
        <v>15</v>
      </c>
      <c r="AI11" s="115" t="s">
        <v>14</v>
      </c>
      <c r="AJ11" s="116"/>
      <c r="AK11" s="115" t="s">
        <v>15</v>
      </c>
      <c r="AL11" s="112" t="s">
        <v>14</v>
      </c>
      <c r="AM11" s="102"/>
      <c r="AN11" s="100" t="s">
        <v>15</v>
      </c>
      <c r="AO11" s="100" t="s">
        <v>14</v>
      </c>
      <c r="AP11" s="102"/>
      <c r="AQ11" s="100" t="s">
        <v>15</v>
      </c>
      <c r="AR11" s="100" t="s">
        <v>14</v>
      </c>
      <c r="AS11" s="102"/>
      <c r="AT11" s="100" t="s">
        <v>15</v>
      </c>
      <c r="AU11" s="100" t="s">
        <v>14</v>
      </c>
      <c r="AV11" s="102"/>
      <c r="AW11" s="107" t="s">
        <v>15</v>
      </c>
      <c r="AX11" s="100" t="s">
        <v>14</v>
      </c>
      <c r="AY11" s="102"/>
      <c r="AZ11" s="100" t="s">
        <v>15</v>
      </c>
      <c r="BA11" s="100" t="s">
        <v>14</v>
      </c>
      <c r="BB11" s="102"/>
      <c r="BC11" s="100" t="s">
        <v>15</v>
      </c>
      <c r="BD11" s="100" t="s">
        <v>14</v>
      </c>
      <c r="BE11" s="102"/>
      <c r="BF11" s="100" t="s">
        <v>15</v>
      </c>
      <c r="BG11" s="100" t="s">
        <v>14</v>
      </c>
      <c r="BH11" s="102"/>
      <c r="BI11" s="100" t="s">
        <v>15</v>
      </c>
      <c r="BJ11" s="100" t="s">
        <v>14</v>
      </c>
      <c r="BK11" s="102"/>
      <c r="BL11" s="107" t="s">
        <v>15</v>
      </c>
      <c r="BM11" s="100" t="s">
        <v>14</v>
      </c>
      <c r="BN11" s="102"/>
      <c r="BO11" s="100" t="s">
        <v>15</v>
      </c>
      <c r="BP11" s="100" t="s">
        <v>14</v>
      </c>
      <c r="BQ11" s="102"/>
      <c r="BR11" s="100" t="s">
        <v>15</v>
      </c>
      <c r="BS11" s="100" t="s">
        <v>14</v>
      </c>
      <c r="BT11" s="102"/>
      <c r="BU11" s="100" t="s">
        <v>15</v>
      </c>
      <c r="BV11" s="100" t="s">
        <v>14</v>
      </c>
      <c r="BW11" s="100" t="s">
        <v>14</v>
      </c>
      <c r="BX11" s="102"/>
      <c r="BY11" s="107" t="s">
        <v>15</v>
      </c>
    </row>
    <row r="12" spans="1:77" s="10" customFormat="1" ht="38.25" x14ac:dyDescent="0.2">
      <c r="A12" s="105"/>
      <c r="B12" s="101"/>
      <c r="C12" s="101"/>
      <c r="D12" s="101"/>
      <c r="E12" s="18"/>
      <c r="F12" s="19" t="s">
        <v>16</v>
      </c>
      <c r="G12" s="92"/>
      <c r="H12" s="20"/>
      <c r="I12" s="19" t="s">
        <v>16</v>
      </c>
      <c r="J12" s="92"/>
      <c r="K12" s="20"/>
      <c r="L12" s="19" t="s">
        <v>16</v>
      </c>
      <c r="M12" s="92"/>
      <c r="N12" s="20"/>
      <c r="O12" s="19" t="s">
        <v>16</v>
      </c>
      <c r="P12" s="92"/>
      <c r="Q12" s="20"/>
      <c r="R12" s="28" t="s">
        <v>16</v>
      </c>
      <c r="S12" s="79"/>
      <c r="T12" s="20"/>
      <c r="U12" s="28" t="s">
        <v>16</v>
      </c>
      <c r="V12" s="79"/>
      <c r="W12" s="6"/>
      <c r="X12" s="5" t="s">
        <v>16</v>
      </c>
      <c r="Y12" s="101"/>
      <c r="Z12" s="6"/>
      <c r="AA12" s="5" t="s">
        <v>16</v>
      </c>
      <c r="AB12" s="101"/>
      <c r="AC12" s="6"/>
      <c r="AD12" s="5" t="s">
        <v>16</v>
      </c>
      <c r="AE12" s="101"/>
      <c r="AF12" s="6"/>
      <c r="AG12" s="5" t="s">
        <v>16</v>
      </c>
      <c r="AH12" s="101"/>
      <c r="AI12" s="29"/>
      <c r="AJ12" s="31" t="s">
        <v>16</v>
      </c>
      <c r="AK12" s="116"/>
      <c r="AL12" s="11"/>
      <c r="AM12" s="5" t="s">
        <v>16</v>
      </c>
      <c r="AN12" s="101"/>
      <c r="AO12" s="6"/>
      <c r="AP12" s="5" t="s">
        <v>16</v>
      </c>
      <c r="AQ12" s="101"/>
      <c r="AR12" s="6"/>
      <c r="AS12" s="5" t="s">
        <v>16</v>
      </c>
      <c r="AT12" s="101"/>
      <c r="AU12" s="6"/>
      <c r="AV12" s="5" t="s">
        <v>16</v>
      </c>
      <c r="AW12" s="106"/>
      <c r="AX12" s="6"/>
      <c r="AY12" s="5" t="s">
        <v>16</v>
      </c>
      <c r="AZ12" s="101"/>
      <c r="BA12" s="6"/>
      <c r="BB12" s="5" t="s">
        <v>16</v>
      </c>
      <c r="BC12" s="101"/>
      <c r="BD12" s="6"/>
      <c r="BE12" s="5" t="s">
        <v>16</v>
      </c>
      <c r="BF12" s="101"/>
      <c r="BG12" s="6"/>
      <c r="BH12" s="5" t="s">
        <v>16</v>
      </c>
      <c r="BI12" s="101"/>
      <c r="BJ12" s="6"/>
      <c r="BK12" s="5" t="s">
        <v>16</v>
      </c>
      <c r="BL12" s="106"/>
      <c r="BM12" s="6"/>
      <c r="BN12" s="5" t="s">
        <v>16</v>
      </c>
      <c r="BO12" s="101"/>
      <c r="BP12" s="6"/>
      <c r="BQ12" s="5" t="s">
        <v>16</v>
      </c>
      <c r="BR12" s="101"/>
      <c r="BS12" s="6"/>
      <c r="BT12" s="5" t="s">
        <v>16</v>
      </c>
      <c r="BU12" s="101"/>
      <c r="BV12" s="105"/>
      <c r="BW12" s="6"/>
      <c r="BX12" s="5" t="s">
        <v>16</v>
      </c>
      <c r="BY12" s="106"/>
    </row>
    <row r="13" spans="1:77" x14ac:dyDescent="0.2">
      <c r="A13" s="6"/>
      <c r="B13" s="100" t="s">
        <v>17</v>
      </c>
      <c r="C13" s="102"/>
      <c r="D13" s="102"/>
      <c r="E13" s="47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  <c r="S13" s="50"/>
      <c r="T13" s="50"/>
      <c r="U13" s="51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6"/>
      <c r="AJ13" s="46"/>
      <c r="AK13" s="46"/>
      <c r="AL13" s="52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50"/>
      <c r="AX13" s="50"/>
      <c r="AY13" s="50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50"/>
      <c r="BM13" s="53"/>
      <c r="BN13" s="53"/>
      <c r="BO13" s="53"/>
      <c r="BP13" s="53"/>
      <c r="BQ13" s="53"/>
      <c r="BR13" s="53"/>
      <c r="BS13" s="53"/>
      <c r="BT13" s="48"/>
      <c r="BU13" s="53"/>
      <c r="BV13" s="54" t="s">
        <v>22</v>
      </c>
      <c r="BW13" s="54" t="s">
        <v>22</v>
      </c>
      <c r="BX13" s="55"/>
      <c r="BY13" s="45"/>
    </row>
    <row r="14" spans="1:77" x14ac:dyDescent="0.2">
      <c r="A14" s="6"/>
      <c r="B14" s="100" t="s">
        <v>18</v>
      </c>
      <c r="C14" s="102"/>
      <c r="D14" s="102"/>
      <c r="E14" s="56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7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45"/>
      <c r="AJ14" s="45"/>
      <c r="AK14" s="45"/>
      <c r="AL14" s="58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7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7"/>
      <c r="BM14" s="55"/>
      <c r="BN14" s="55"/>
      <c r="BO14" s="55"/>
      <c r="BP14" s="55"/>
      <c r="BQ14" s="55"/>
      <c r="BR14" s="55"/>
      <c r="BS14" s="55"/>
      <c r="BT14" s="48"/>
      <c r="BU14" s="55"/>
      <c r="BV14" s="55"/>
      <c r="BW14" s="55"/>
      <c r="BX14" s="55"/>
      <c r="BY14" s="45"/>
    </row>
    <row r="15" spans="1:77" x14ac:dyDescent="0.2">
      <c r="A15" s="7" t="s">
        <v>20</v>
      </c>
      <c r="B15" s="104" t="s">
        <v>21</v>
      </c>
      <c r="C15" s="102"/>
      <c r="D15" s="102"/>
      <c r="E15" s="59">
        <v>1065534.33</v>
      </c>
      <c r="F15" s="54">
        <v>0</v>
      </c>
      <c r="G15" s="55"/>
      <c r="H15" s="54">
        <v>0</v>
      </c>
      <c r="I15" s="54">
        <v>0</v>
      </c>
      <c r="J15" s="55"/>
      <c r="K15" s="54">
        <v>2011919</v>
      </c>
      <c r="L15" s="54">
        <v>0</v>
      </c>
      <c r="M15" s="55"/>
      <c r="N15" s="54">
        <v>1317094</v>
      </c>
      <c r="O15" s="54">
        <v>0</v>
      </c>
      <c r="P15" s="55"/>
      <c r="Q15" s="54">
        <v>428494</v>
      </c>
      <c r="R15" s="54">
        <v>0</v>
      </c>
      <c r="S15" s="57"/>
      <c r="T15" s="54">
        <v>37088</v>
      </c>
      <c r="U15" s="54">
        <v>0</v>
      </c>
      <c r="V15" s="55"/>
      <c r="W15" s="54">
        <v>0</v>
      </c>
      <c r="X15" s="54">
        <v>0</v>
      </c>
      <c r="Y15" s="55"/>
      <c r="Z15" s="54">
        <v>41921</v>
      </c>
      <c r="AA15" s="54">
        <v>0</v>
      </c>
      <c r="AB15" s="55"/>
      <c r="AC15" s="54">
        <v>0</v>
      </c>
      <c r="AD15" s="54">
        <v>0</v>
      </c>
      <c r="AE15" s="55"/>
      <c r="AF15" s="54">
        <v>0</v>
      </c>
      <c r="AG15" s="54">
        <v>0</v>
      </c>
      <c r="AH15" s="55"/>
      <c r="AI15" s="44">
        <v>0</v>
      </c>
      <c r="AJ15" s="44">
        <v>0</v>
      </c>
      <c r="AK15" s="45"/>
      <c r="AL15" s="60">
        <v>2001687.69</v>
      </c>
      <c r="AM15" s="54">
        <v>0</v>
      </c>
      <c r="AN15" s="55"/>
      <c r="AO15" s="54">
        <v>0</v>
      </c>
      <c r="AP15" s="54">
        <v>0</v>
      </c>
      <c r="AQ15" s="55"/>
      <c r="AR15" s="54">
        <v>201835</v>
      </c>
      <c r="AS15" s="54">
        <v>0</v>
      </c>
      <c r="AT15" s="55"/>
      <c r="AU15" s="54">
        <v>25000</v>
      </c>
      <c r="AV15" s="54">
        <v>0</v>
      </c>
      <c r="AW15" s="57"/>
      <c r="AX15" s="54">
        <v>0</v>
      </c>
      <c r="AY15" s="54">
        <v>0</v>
      </c>
      <c r="AZ15" s="55"/>
      <c r="BA15" s="54">
        <v>0</v>
      </c>
      <c r="BB15" s="54">
        <v>0</v>
      </c>
      <c r="BC15" s="55"/>
      <c r="BD15" s="54">
        <v>0</v>
      </c>
      <c r="BE15" s="54">
        <v>0</v>
      </c>
      <c r="BF15" s="55"/>
      <c r="BG15" s="54">
        <v>0</v>
      </c>
      <c r="BH15" s="54">
        <v>0</v>
      </c>
      <c r="BI15" s="55"/>
      <c r="BJ15" s="54">
        <v>0</v>
      </c>
      <c r="BK15" s="54">
        <v>0</v>
      </c>
      <c r="BL15" s="57"/>
      <c r="BM15" s="54">
        <v>0</v>
      </c>
      <c r="BN15" s="54">
        <v>0</v>
      </c>
      <c r="BO15" s="55"/>
      <c r="BP15" s="54">
        <v>0</v>
      </c>
      <c r="BQ15" s="54">
        <v>0</v>
      </c>
      <c r="BR15" s="55"/>
      <c r="BS15" s="54">
        <v>0</v>
      </c>
      <c r="BT15" s="48"/>
      <c r="BU15" s="55"/>
      <c r="BV15" s="55"/>
      <c r="BW15" s="54">
        <f t="shared" ref="BW15:BW24" si="0">+E15+H15+K15+N15+Q15+T15+W15+Z15+AC15+AF15+AI15+AL15+AO15+AR15+AU15+AX15+BA15+BD15+BG15+BJ15+BM15+BP15+BS15+BV15</f>
        <v>7130573.0199999996</v>
      </c>
      <c r="BX15" s="54">
        <v>0</v>
      </c>
      <c r="BY15" s="45"/>
    </row>
    <row r="16" spans="1:77" x14ac:dyDescent="0.2">
      <c r="A16" s="7" t="s">
        <v>23</v>
      </c>
      <c r="B16" s="104" t="s">
        <v>24</v>
      </c>
      <c r="C16" s="102"/>
      <c r="D16" s="102"/>
      <c r="E16" s="59">
        <v>117879</v>
      </c>
      <c r="F16" s="54">
        <v>0</v>
      </c>
      <c r="G16" s="55"/>
      <c r="H16" s="54">
        <v>0</v>
      </c>
      <c r="I16" s="54">
        <v>0</v>
      </c>
      <c r="J16" s="55"/>
      <c r="K16" s="54">
        <v>133160</v>
      </c>
      <c r="L16" s="54">
        <v>0</v>
      </c>
      <c r="M16" s="55"/>
      <c r="N16" s="54">
        <v>38891</v>
      </c>
      <c r="O16" s="54">
        <v>0</v>
      </c>
      <c r="P16" s="55"/>
      <c r="Q16" s="54">
        <v>28559</v>
      </c>
      <c r="R16" s="54">
        <v>0</v>
      </c>
      <c r="S16" s="57"/>
      <c r="T16" s="54">
        <v>2595</v>
      </c>
      <c r="U16" s="54">
        <v>0</v>
      </c>
      <c r="V16" s="55"/>
      <c r="W16" s="54">
        <v>0</v>
      </c>
      <c r="X16" s="54">
        <v>0</v>
      </c>
      <c r="Y16" s="55"/>
      <c r="Z16" s="54">
        <v>5481</v>
      </c>
      <c r="AA16" s="54">
        <v>0</v>
      </c>
      <c r="AB16" s="55"/>
      <c r="AC16" s="54">
        <v>0</v>
      </c>
      <c r="AD16" s="54">
        <v>0</v>
      </c>
      <c r="AE16" s="55"/>
      <c r="AF16" s="54">
        <v>0</v>
      </c>
      <c r="AG16" s="54">
        <v>0</v>
      </c>
      <c r="AH16" s="55"/>
      <c r="AI16" s="44">
        <v>0</v>
      </c>
      <c r="AJ16" s="44">
        <v>0</v>
      </c>
      <c r="AK16" s="45"/>
      <c r="AL16" s="60">
        <v>109465.38</v>
      </c>
      <c r="AM16" s="54">
        <v>0</v>
      </c>
      <c r="AN16" s="55"/>
      <c r="AO16" s="54">
        <v>0</v>
      </c>
      <c r="AP16" s="54">
        <v>0</v>
      </c>
      <c r="AQ16" s="55"/>
      <c r="AR16" s="54">
        <v>13678</v>
      </c>
      <c r="AS16" s="54">
        <v>0</v>
      </c>
      <c r="AT16" s="55"/>
      <c r="AU16" s="54">
        <v>0</v>
      </c>
      <c r="AV16" s="54">
        <v>0</v>
      </c>
      <c r="AW16" s="57"/>
      <c r="AX16" s="54">
        <v>0</v>
      </c>
      <c r="AY16" s="54">
        <v>0</v>
      </c>
      <c r="AZ16" s="55"/>
      <c r="BA16" s="54">
        <v>705</v>
      </c>
      <c r="BB16" s="54">
        <v>0</v>
      </c>
      <c r="BC16" s="55"/>
      <c r="BD16" s="54">
        <v>0</v>
      </c>
      <c r="BE16" s="54">
        <v>0</v>
      </c>
      <c r="BF16" s="55"/>
      <c r="BG16" s="54">
        <v>0</v>
      </c>
      <c r="BH16" s="54">
        <v>0</v>
      </c>
      <c r="BI16" s="55"/>
      <c r="BJ16" s="54">
        <v>0</v>
      </c>
      <c r="BK16" s="54">
        <v>0</v>
      </c>
      <c r="BL16" s="57"/>
      <c r="BM16" s="54">
        <v>0</v>
      </c>
      <c r="BN16" s="54">
        <v>0</v>
      </c>
      <c r="BO16" s="55"/>
      <c r="BP16" s="54">
        <v>0</v>
      </c>
      <c r="BQ16" s="54">
        <v>0</v>
      </c>
      <c r="BR16" s="55"/>
      <c r="BS16" s="54">
        <v>0</v>
      </c>
      <c r="BT16" s="48"/>
      <c r="BU16" s="55"/>
      <c r="BV16" s="55"/>
      <c r="BW16" s="54">
        <f t="shared" si="0"/>
        <v>450413.38</v>
      </c>
      <c r="BX16" s="54">
        <v>0</v>
      </c>
      <c r="BY16" s="45"/>
    </row>
    <row r="17" spans="1:77" x14ac:dyDescent="0.2">
      <c r="A17" s="7" t="s">
        <v>29</v>
      </c>
      <c r="B17" s="104" t="s">
        <v>30</v>
      </c>
      <c r="C17" s="102"/>
      <c r="D17" s="102"/>
      <c r="E17" s="59">
        <v>803034</v>
      </c>
      <c r="F17" s="54">
        <v>0</v>
      </c>
      <c r="G17" s="55"/>
      <c r="H17" s="54">
        <v>0</v>
      </c>
      <c r="I17" s="54">
        <v>0</v>
      </c>
      <c r="J17" s="55"/>
      <c r="K17" s="54">
        <v>427300</v>
      </c>
      <c r="L17" s="54">
        <v>0</v>
      </c>
      <c r="M17" s="55"/>
      <c r="N17" s="54">
        <v>4810507.4400000004</v>
      </c>
      <c r="O17" s="54">
        <v>0</v>
      </c>
      <c r="P17" s="55"/>
      <c r="Q17" s="54">
        <v>416168</v>
      </c>
      <c r="R17" s="54">
        <v>0</v>
      </c>
      <c r="S17" s="57"/>
      <c r="T17" s="54">
        <v>196660</v>
      </c>
      <c r="U17" s="54">
        <v>0</v>
      </c>
      <c r="V17" s="55"/>
      <c r="W17" s="54">
        <v>6500</v>
      </c>
      <c r="X17" s="54">
        <v>0</v>
      </c>
      <c r="Y17" s="55"/>
      <c r="Z17" s="54">
        <v>89000</v>
      </c>
      <c r="AA17" s="54">
        <v>0</v>
      </c>
      <c r="AB17" s="55"/>
      <c r="AC17" s="54">
        <v>0</v>
      </c>
      <c r="AD17" s="54">
        <v>0</v>
      </c>
      <c r="AE17" s="55"/>
      <c r="AF17" s="54">
        <v>0</v>
      </c>
      <c r="AG17" s="54">
        <v>0</v>
      </c>
      <c r="AH17" s="55"/>
      <c r="AI17" s="44">
        <v>22000</v>
      </c>
      <c r="AJ17" s="44">
        <v>0</v>
      </c>
      <c r="AK17" s="45"/>
      <c r="AL17" s="60">
        <v>4188546.91</v>
      </c>
      <c r="AM17" s="54">
        <v>0</v>
      </c>
      <c r="AN17" s="55"/>
      <c r="AO17" s="54">
        <v>0</v>
      </c>
      <c r="AP17" s="54">
        <v>0</v>
      </c>
      <c r="AQ17" s="55"/>
      <c r="AR17" s="54">
        <v>25850</v>
      </c>
      <c r="AS17" s="54">
        <v>0</v>
      </c>
      <c r="AT17" s="55"/>
      <c r="AU17" s="54">
        <v>0</v>
      </c>
      <c r="AV17" s="54">
        <v>0</v>
      </c>
      <c r="AW17" s="57"/>
      <c r="AX17" s="54">
        <v>0</v>
      </c>
      <c r="AY17" s="54">
        <v>0</v>
      </c>
      <c r="AZ17" s="55"/>
      <c r="BA17" s="54">
        <v>8295</v>
      </c>
      <c r="BB17" s="54">
        <v>0</v>
      </c>
      <c r="BC17" s="55"/>
      <c r="BD17" s="54">
        <v>0</v>
      </c>
      <c r="BE17" s="54">
        <v>0</v>
      </c>
      <c r="BF17" s="55"/>
      <c r="BG17" s="54">
        <v>0</v>
      </c>
      <c r="BH17" s="54">
        <v>0</v>
      </c>
      <c r="BI17" s="55"/>
      <c r="BJ17" s="54">
        <v>0</v>
      </c>
      <c r="BK17" s="54">
        <v>0</v>
      </c>
      <c r="BL17" s="57"/>
      <c r="BM17" s="54">
        <v>0</v>
      </c>
      <c r="BN17" s="54">
        <v>0</v>
      </c>
      <c r="BO17" s="55"/>
      <c r="BP17" s="54">
        <v>0</v>
      </c>
      <c r="BQ17" s="54">
        <v>0</v>
      </c>
      <c r="BR17" s="55"/>
      <c r="BS17" s="54">
        <v>0</v>
      </c>
      <c r="BT17" s="48"/>
      <c r="BU17" s="55"/>
      <c r="BV17" s="55"/>
      <c r="BW17" s="54">
        <f t="shared" si="0"/>
        <v>10993861.350000001</v>
      </c>
      <c r="BX17" s="54">
        <v>0</v>
      </c>
      <c r="BY17" s="45"/>
    </row>
    <row r="18" spans="1:77" x14ac:dyDescent="0.2">
      <c r="A18" s="7" t="s">
        <v>32</v>
      </c>
      <c r="B18" s="104" t="s">
        <v>33</v>
      </c>
      <c r="C18" s="102"/>
      <c r="D18" s="102"/>
      <c r="E18" s="59">
        <v>41450</v>
      </c>
      <c r="F18" s="54">
        <v>0</v>
      </c>
      <c r="G18" s="55"/>
      <c r="H18" s="54">
        <v>0</v>
      </c>
      <c r="I18" s="54">
        <v>0</v>
      </c>
      <c r="J18" s="55"/>
      <c r="K18" s="54">
        <v>140000</v>
      </c>
      <c r="L18" s="54">
        <v>0</v>
      </c>
      <c r="M18" s="55"/>
      <c r="N18" s="54">
        <v>476900</v>
      </c>
      <c r="O18" s="54">
        <v>0</v>
      </c>
      <c r="P18" s="55"/>
      <c r="Q18" s="54">
        <v>291350</v>
      </c>
      <c r="R18" s="54">
        <v>0</v>
      </c>
      <c r="S18" s="57"/>
      <c r="T18" s="54">
        <v>91800</v>
      </c>
      <c r="U18" s="54">
        <v>0</v>
      </c>
      <c r="V18" s="55"/>
      <c r="W18" s="54">
        <v>0</v>
      </c>
      <c r="X18" s="54">
        <v>0</v>
      </c>
      <c r="Y18" s="55"/>
      <c r="Z18" s="54">
        <v>0</v>
      </c>
      <c r="AA18" s="54">
        <v>0</v>
      </c>
      <c r="AB18" s="55"/>
      <c r="AC18" s="54">
        <v>0</v>
      </c>
      <c r="AD18" s="54">
        <v>0</v>
      </c>
      <c r="AE18" s="55"/>
      <c r="AF18" s="54">
        <v>151904.75</v>
      </c>
      <c r="AG18" s="54">
        <v>0</v>
      </c>
      <c r="AH18" s="55"/>
      <c r="AI18" s="44">
        <v>0</v>
      </c>
      <c r="AJ18" s="44">
        <v>0</v>
      </c>
      <c r="AK18" s="45"/>
      <c r="AL18" s="60">
        <v>2796570.25</v>
      </c>
      <c r="AM18" s="54">
        <v>0</v>
      </c>
      <c r="AN18" s="55"/>
      <c r="AO18" s="54">
        <v>0</v>
      </c>
      <c r="AP18" s="54">
        <v>0</v>
      </c>
      <c r="AQ18" s="55"/>
      <c r="AR18" s="54">
        <v>0</v>
      </c>
      <c r="AS18" s="54">
        <v>0</v>
      </c>
      <c r="AT18" s="55"/>
      <c r="AU18" s="54">
        <v>0</v>
      </c>
      <c r="AV18" s="54">
        <v>0</v>
      </c>
      <c r="AW18" s="57"/>
      <c r="AX18" s="54">
        <v>0</v>
      </c>
      <c r="AY18" s="54">
        <v>0</v>
      </c>
      <c r="AZ18" s="55"/>
      <c r="BA18" s="54">
        <v>0</v>
      </c>
      <c r="BB18" s="54">
        <v>0</v>
      </c>
      <c r="BC18" s="55"/>
      <c r="BD18" s="54">
        <v>0</v>
      </c>
      <c r="BE18" s="54">
        <v>0</v>
      </c>
      <c r="BF18" s="55"/>
      <c r="BG18" s="54">
        <v>0</v>
      </c>
      <c r="BH18" s="54">
        <v>0</v>
      </c>
      <c r="BI18" s="55"/>
      <c r="BJ18" s="54">
        <v>0</v>
      </c>
      <c r="BK18" s="54">
        <v>0</v>
      </c>
      <c r="BL18" s="57"/>
      <c r="BM18" s="54">
        <v>0</v>
      </c>
      <c r="BN18" s="54">
        <v>0</v>
      </c>
      <c r="BO18" s="55"/>
      <c r="BP18" s="54">
        <v>0</v>
      </c>
      <c r="BQ18" s="54">
        <v>0</v>
      </c>
      <c r="BR18" s="55"/>
      <c r="BS18" s="54">
        <v>0</v>
      </c>
      <c r="BT18" s="48"/>
      <c r="BU18" s="55"/>
      <c r="BV18" s="55"/>
      <c r="BW18" s="54">
        <f t="shared" si="0"/>
        <v>3989975</v>
      </c>
      <c r="BX18" s="54">
        <v>0</v>
      </c>
      <c r="BY18" s="45"/>
    </row>
    <row r="19" spans="1:77" x14ac:dyDescent="0.2">
      <c r="A19" s="7" t="s">
        <v>34</v>
      </c>
      <c r="B19" s="104" t="s">
        <v>35</v>
      </c>
      <c r="C19" s="102"/>
      <c r="D19" s="102"/>
      <c r="E19" s="59">
        <v>0</v>
      </c>
      <c r="F19" s="54">
        <v>0</v>
      </c>
      <c r="G19" s="55"/>
      <c r="H19" s="54">
        <v>0</v>
      </c>
      <c r="I19" s="54">
        <v>0</v>
      </c>
      <c r="J19" s="55"/>
      <c r="K19" s="54">
        <v>0</v>
      </c>
      <c r="L19" s="54">
        <v>0</v>
      </c>
      <c r="M19" s="55"/>
      <c r="N19" s="54">
        <v>0</v>
      </c>
      <c r="O19" s="54">
        <v>0</v>
      </c>
      <c r="P19" s="55"/>
      <c r="Q19" s="54">
        <v>0</v>
      </c>
      <c r="R19" s="54">
        <v>0</v>
      </c>
      <c r="S19" s="57"/>
      <c r="T19" s="54">
        <v>0</v>
      </c>
      <c r="U19" s="54">
        <v>0</v>
      </c>
      <c r="V19" s="55"/>
      <c r="W19" s="54">
        <v>0</v>
      </c>
      <c r="X19" s="54">
        <v>0</v>
      </c>
      <c r="Y19" s="55"/>
      <c r="Z19" s="54">
        <v>0</v>
      </c>
      <c r="AA19" s="54">
        <v>0</v>
      </c>
      <c r="AB19" s="55"/>
      <c r="AC19" s="54">
        <v>0</v>
      </c>
      <c r="AD19" s="54">
        <v>0</v>
      </c>
      <c r="AE19" s="55"/>
      <c r="AF19" s="54">
        <v>0</v>
      </c>
      <c r="AG19" s="54">
        <v>0</v>
      </c>
      <c r="AH19" s="55"/>
      <c r="AI19" s="44">
        <v>0</v>
      </c>
      <c r="AJ19" s="44">
        <v>0</v>
      </c>
      <c r="AK19" s="45"/>
      <c r="AL19" s="60">
        <v>0</v>
      </c>
      <c r="AM19" s="54">
        <v>0</v>
      </c>
      <c r="AN19" s="55"/>
      <c r="AO19" s="54">
        <v>0</v>
      </c>
      <c r="AP19" s="54">
        <v>0</v>
      </c>
      <c r="AQ19" s="55"/>
      <c r="AR19" s="54">
        <v>0</v>
      </c>
      <c r="AS19" s="54">
        <v>0</v>
      </c>
      <c r="AT19" s="55"/>
      <c r="AU19" s="54">
        <v>0</v>
      </c>
      <c r="AV19" s="54">
        <v>0</v>
      </c>
      <c r="AW19" s="57"/>
      <c r="AX19" s="54">
        <v>0</v>
      </c>
      <c r="AY19" s="54">
        <v>0</v>
      </c>
      <c r="AZ19" s="55"/>
      <c r="BA19" s="54">
        <v>0</v>
      </c>
      <c r="BB19" s="54">
        <v>0</v>
      </c>
      <c r="BC19" s="55"/>
      <c r="BD19" s="54">
        <v>0</v>
      </c>
      <c r="BE19" s="54">
        <v>0</v>
      </c>
      <c r="BF19" s="55"/>
      <c r="BG19" s="54">
        <v>0</v>
      </c>
      <c r="BH19" s="54">
        <v>0</v>
      </c>
      <c r="BI19" s="55"/>
      <c r="BJ19" s="54">
        <v>0</v>
      </c>
      <c r="BK19" s="54">
        <v>0</v>
      </c>
      <c r="BL19" s="57"/>
      <c r="BM19" s="54">
        <v>0</v>
      </c>
      <c r="BN19" s="54">
        <v>0</v>
      </c>
      <c r="BO19" s="55"/>
      <c r="BP19" s="54">
        <v>0</v>
      </c>
      <c r="BQ19" s="54">
        <v>0</v>
      </c>
      <c r="BR19" s="55"/>
      <c r="BS19" s="54">
        <v>0</v>
      </c>
      <c r="BT19" s="48"/>
      <c r="BU19" s="55"/>
      <c r="BV19" s="55"/>
      <c r="BW19" s="54">
        <f t="shared" si="0"/>
        <v>0</v>
      </c>
      <c r="BX19" s="54">
        <v>0</v>
      </c>
      <c r="BY19" s="45"/>
    </row>
    <row r="20" spans="1:77" x14ac:dyDescent="0.2">
      <c r="A20" s="7" t="s">
        <v>36</v>
      </c>
      <c r="B20" s="104" t="s">
        <v>37</v>
      </c>
      <c r="C20" s="102"/>
      <c r="D20" s="102"/>
      <c r="E20" s="59">
        <v>0</v>
      </c>
      <c r="F20" s="54">
        <v>0</v>
      </c>
      <c r="G20" s="55"/>
      <c r="H20" s="54">
        <v>0</v>
      </c>
      <c r="I20" s="54">
        <v>0</v>
      </c>
      <c r="J20" s="55"/>
      <c r="K20" s="54">
        <v>0</v>
      </c>
      <c r="L20" s="54">
        <v>0</v>
      </c>
      <c r="M20" s="55"/>
      <c r="N20" s="54">
        <v>0</v>
      </c>
      <c r="O20" s="54">
        <v>0</v>
      </c>
      <c r="P20" s="55"/>
      <c r="Q20" s="54">
        <v>0</v>
      </c>
      <c r="R20" s="54">
        <v>0</v>
      </c>
      <c r="S20" s="57"/>
      <c r="T20" s="54">
        <v>0</v>
      </c>
      <c r="U20" s="54">
        <v>0</v>
      </c>
      <c r="V20" s="55"/>
      <c r="W20" s="54">
        <v>0</v>
      </c>
      <c r="X20" s="54">
        <v>0</v>
      </c>
      <c r="Y20" s="55"/>
      <c r="Z20" s="54">
        <v>0</v>
      </c>
      <c r="AA20" s="54">
        <v>0</v>
      </c>
      <c r="AB20" s="55"/>
      <c r="AC20" s="54">
        <v>0</v>
      </c>
      <c r="AD20" s="54">
        <v>0</v>
      </c>
      <c r="AE20" s="55"/>
      <c r="AF20" s="54">
        <v>0</v>
      </c>
      <c r="AG20" s="54">
        <v>0</v>
      </c>
      <c r="AH20" s="55"/>
      <c r="AI20" s="44">
        <v>0</v>
      </c>
      <c r="AJ20" s="44">
        <v>0</v>
      </c>
      <c r="AK20" s="45"/>
      <c r="AL20" s="60">
        <v>0</v>
      </c>
      <c r="AM20" s="54">
        <v>0</v>
      </c>
      <c r="AN20" s="55"/>
      <c r="AO20" s="54">
        <v>0</v>
      </c>
      <c r="AP20" s="54">
        <v>0</v>
      </c>
      <c r="AQ20" s="55"/>
      <c r="AR20" s="54">
        <v>0</v>
      </c>
      <c r="AS20" s="54">
        <v>0</v>
      </c>
      <c r="AT20" s="55"/>
      <c r="AU20" s="54">
        <v>0</v>
      </c>
      <c r="AV20" s="54">
        <v>0</v>
      </c>
      <c r="AW20" s="57"/>
      <c r="AX20" s="54">
        <v>0</v>
      </c>
      <c r="AY20" s="54">
        <v>0</v>
      </c>
      <c r="AZ20" s="55"/>
      <c r="BA20" s="54">
        <v>0</v>
      </c>
      <c r="BB20" s="54">
        <v>0</v>
      </c>
      <c r="BC20" s="55"/>
      <c r="BD20" s="54">
        <v>0</v>
      </c>
      <c r="BE20" s="54">
        <v>0</v>
      </c>
      <c r="BF20" s="55"/>
      <c r="BG20" s="54">
        <v>0</v>
      </c>
      <c r="BH20" s="54">
        <v>0</v>
      </c>
      <c r="BI20" s="55"/>
      <c r="BJ20" s="54">
        <v>0</v>
      </c>
      <c r="BK20" s="54">
        <v>0</v>
      </c>
      <c r="BL20" s="57"/>
      <c r="BM20" s="54">
        <v>0</v>
      </c>
      <c r="BN20" s="54">
        <v>0</v>
      </c>
      <c r="BO20" s="55"/>
      <c r="BP20" s="54">
        <v>0</v>
      </c>
      <c r="BQ20" s="54">
        <v>0</v>
      </c>
      <c r="BR20" s="55"/>
      <c r="BS20" s="54">
        <v>0</v>
      </c>
      <c r="BT20" s="48"/>
      <c r="BU20" s="55"/>
      <c r="BV20" s="55"/>
      <c r="BW20" s="54">
        <f t="shared" si="0"/>
        <v>0</v>
      </c>
      <c r="BX20" s="54">
        <v>0</v>
      </c>
      <c r="BY20" s="45"/>
    </row>
    <row r="21" spans="1:77" x14ac:dyDescent="0.2">
      <c r="A21" s="7" t="s">
        <v>38</v>
      </c>
      <c r="B21" s="104" t="s">
        <v>39</v>
      </c>
      <c r="C21" s="102"/>
      <c r="D21" s="102"/>
      <c r="E21" s="59">
        <v>2000</v>
      </c>
      <c r="F21" s="54">
        <v>0</v>
      </c>
      <c r="G21" s="55"/>
      <c r="H21" s="54">
        <v>0</v>
      </c>
      <c r="I21" s="54">
        <v>0</v>
      </c>
      <c r="J21" s="55"/>
      <c r="K21" s="54">
        <v>0</v>
      </c>
      <c r="L21" s="54">
        <v>0</v>
      </c>
      <c r="M21" s="55"/>
      <c r="N21" s="54">
        <v>0</v>
      </c>
      <c r="O21" s="54">
        <v>0</v>
      </c>
      <c r="P21" s="55"/>
      <c r="Q21" s="54">
        <v>0</v>
      </c>
      <c r="R21" s="54">
        <v>0</v>
      </c>
      <c r="S21" s="57"/>
      <c r="T21" s="54">
        <v>0</v>
      </c>
      <c r="U21" s="54">
        <v>0</v>
      </c>
      <c r="V21" s="55"/>
      <c r="W21" s="54">
        <v>0</v>
      </c>
      <c r="X21" s="54">
        <v>0</v>
      </c>
      <c r="Y21" s="55"/>
      <c r="Z21" s="54">
        <v>0</v>
      </c>
      <c r="AA21" s="54">
        <v>0</v>
      </c>
      <c r="AB21" s="55"/>
      <c r="AC21" s="54">
        <v>0</v>
      </c>
      <c r="AD21" s="54">
        <v>0</v>
      </c>
      <c r="AE21" s="55"/>
      <c r="AF21" s="54">
        <v>0</v>
      </c>
      <c r="AG21" s="54">
        <v>0</v>
      </c>
      <c r="AH21" s="55"/>
      <c r="AI21" s="44">
        <v>0</v>
      </c>
      <c r="AJ21" s="44">
        <v>0</v>
      </c>
      <c r="AK21" s="45"/>
      <c r="AL21" s="60">
        <v>0</v>
      </c>
      <c r="AM21" s="54">
        <v>0</v>
      </c>
      <c r="AN21" s="55"/>
      <c r="AO21" s="54">
        <v>0</v>
      </c>
      <c r="AP21" s="54">
        <v>0</v>
      </c>
      <c r="AQ21" s="55"/>
      <c r="AR21" s="54">
        <v>0</v>
      </c>
      <c r="AS21" s="54">
        <v>0</v>
      </c>
      <c r="AT21" s="55"/>
      <c r="AU21" s="54">
        <v>0</v>
      </c>
      <c r="AV21" s="54">
        <v>0</v>
      </c>
      <c r="AW21" s="57"/>
      <c r="AX21" s="54">
        <v>0</v>
      </c>
      <c r="AY21" s="54">
        <v>0</v>
      </c>
      <c r="AZ21" s="55"/>
      <c r="BA21" s="54">
        <v>0</v>
      </c>
      <c r="BB21" s="54">
        <v>0</v>
      </c>
      <c r="BC21" s="55"/>
      <c r="BD21" s="54">
        <v>0</v>
      </c>
      <c r="BE21" s="54">
        <v>0</v>
      </c>
      <c r="BF21" s="55"/>
      <c r="BG21" s="54">
        <v>0</v>
      </c>
      <c r="BH21" s="54">
        <v>0</v>
      </c>
      <c r="BI21" s="55"/>
      <c r="BJ21" s="54">
        <v>0</v>
      </c>
      <c r="BK21" s="54">
        <v>0</v>
      </c>
      <c r="BL21" s="57"/>
      <c r="BM21" s="54">
        <v>0</v>
      </c>
      <c r="BN21" s="54">
        <v>0</v>
      </c>
      <c r="BO21" s="55"/>
      <c r="BP21" s="54">
        <v>0</v>
      </c>
      <c r="BQ21" s="54">
        <v>0</v>
      </c>
      <c r="BR21" s="55"/>
      <c r="BS21" s="54">
        <v>0</v>
      </c>
      <c r="BT21" s="48"/>
      <c r="BU21" s="55"/>
      <c r="BV21" s="55"/>
      <c r="BW21" s="54">
        <f t="shared" si="0"/>
        <v>2000</v>
      </c>
      <c r="BX21" s="54">
        <v>0</v>
      </c>
      <c r="BY21" s="45"/>
    </row>
    <row r="22" spans="1:77" x14ac:dyDescent="0.2">
      <c r="A22" s="7" t="s">
        <v>40</v>
      </c>
      <c r="B22" s="104" t="s">
        <v>41</v>
      </c>
      <c r="C22" s="102"/>
      <c r="D22" s="102"/>
      <c r="E22" s="59">
        <v>0</v>
      </c>
      <c r="F22" s="54">
        <v>0</v>
      </c>
      <c r="G22" s="55"/>
      <c r="H22" s="54">
        <v>0</v>
      </c>
      <c r="I22" s="54">
        <v>0</v>
      </c>
      <c r="J22" s="55"/>
      <c r="K22" s="54">
        <v>0</v>
      </c>
      <c r="L22" s="54">
        <v>0</v>
      </c>
      <c r="M22" s="55"/>
      <c r="N22" s="54">
        <v>0</v>
      </c>
      <c r="O22" s="54">
        <v>0</v>
      </c>
      <c r="P22" s="55"/>
      <c r="Q22" s="54">
        <v>0</v>
      </c>
      <c r="R22" s="54">
        <v>0</v>
      </c>
      <c r="S22" s="57"/>
      <c r="T22" s="54">
        <v>0</v>
      </c>
      <c r="U22" s="54">
        <v>0</v>
      </c>
      <c r="V22" s="55"/>
      <c r="W22" s="54">
        <v>0</v>
      </c>
      <c r="X22" s="54">
        <v>0</v>
      </c>
      <c r="Y22" s="55"/>
      <c r="Z22" s="54">
        <v>0</v>
      </c>
      <c r="AA22" s="54">
        <v>0</v>
      </c>
      <c r="AB22" s="55"/>
      <c r="AC22" s="54">
        <v>0</v>
      </c>
      <c r="AD22" s="54">
        <v>0</v>
      </c>
      <c r="AE22" s="55"/>
      <c r="AF22" s="54">
        <v>0</v>
      </c>
      <c r="AG22" s="54">
        <v>0</v>
      </c>
      <c r="AH22" s="55"/>
      <c r="AI22" s="44">
        <v>0</v>
      </c>
      <c r="AJ22" s="44">
        <v>0</v>
      </c>
      <c r="AK22" s="45"/>
      <c r="AL22" s="60">
        <v>0</v>
      </c>
      <c r="AM22" s="54">
        <v>0</v>
      </c>
      <c r="AN22" s="55"/>
      <c r="AO22" s="54">
        <v>0</v>
      </c>
      <c r="AP22" s="54">
        <v>0</v>
      </c>
      <c r="AQ22" s="55"/>
      <c r="AR22" s="54">
        <v>0</v>
      </c>
      <c r="AS22" s="54">
        <v>0</v>
      </c>
      <c r="AT22" s="55"/>
      <c r="AU22" s="54">
        <v>0</v>
      </c>
      <c r="AV22" s="54">
        <v>0</v>
      </c>
      <c r="AW22" s="57"/>
      <c r="AX22" s="54">
        <v>0</v>
      </c>
      <c r="AY22" s="54">
        <v>0</v>
      </c>
      <c r="AZ22" s="55"/>
      <c r="BA22" s="54">
        <v>0</v>
      </c>
      <c r="BB22" s="54">
        <v>0</v>
      </c>
      <c r="BC22" s="55"/>
      <c r="BD22" s="54">
        <v>0</v>
      </c>
      <c r="BE22" s="54">
        <v>0</v>
      </c>
      <c r="BF22" s="55"/>
      <c r="BG22" s="54">
        <v>0</v>
      </c>
      <c r="BH22" s="54">
        <v>0</v>
      </c>
      <c r="BI22" s="55"/>
      <c r="BJ22" s="54">
        <v>0</v>
      </c>
      <c r="BK22" s="54">
        <v>0</v>
      </c>
      <c r="BL22" s="57"/>
      <c r="BM22" s="54">
        <v>0</v>
      </c>
      <c r="BN22" s="54">
        <v>0</v>
      </c>
      <c r="BO22" s="55"/>
      <c r="BP22" s="54">
        <v>0</v>
      </c>
      <c r="BQ22" s="54">
        <v>0</v>
      </c>
      <c r="BR22" s="55"/>
      <c r="BS22" s="54">
        <v>0</v>
      </c>
      <c r="BT22" s="48"/>
      <c r="BU22" s="55"/>
      <c r="BV22" s="55"/>
      <c r="BW22" s="54">
        <f t="shared" si="0"/>
        <v>0</v>
      </c>
      <c r="BX22" s="54">
        <v>0</v>
      </c>
      <c r="BY22" s="45"/>
    </row>
    <row r="23" spans="1:77" x14ac:dyDescent="0.2">
      <c r="A23" s="7" t="s">
        <v>42</v>
      </c>
      <c r="B23" s="104" t="s">
        <v>43</v>
      </c>
      <c r="C23" s="102"/>
      <c r="D23" s="102"/>
      <c r="E23" s="59">
        <v>120302</v>
      </c>
      <c r="F23" s="54">
        <v>0</v>
      </c>
      <c r="G23" s="55"/>
      <c r="H23" s="54">
        <v>0</v>
      </c>
      <c r="I23" s="54">
        <v>0</v>
      </c>
      <c r="J23" s="55"/>
      <c r="K23" s="54">
        <v>4000</v>
      </c>
      <c r="L23" s="54">
        <v>0</v>
      </c>
      <c r="M23" s="55"/>
      <c r="N23" s="54">
        <v>103200</v>
      </c>
      <c r="O23" s="54">
        <v>0</v>
      </c>
      <c r="P23" s="55"/>
      <c r="Q23" s="54">
        <v>0</v>
      </c>
      <c r="R23" s="54">
        <v>0</v>
      </c>
      <c r="S23" s="57"/>
      <c r="T23" s="54">
        <v>0</v>
      </c>
      <c r="U23" s="54">
        <v>0</v>
      </c>
      <c r="V23" s="55"/>
      <c r="W23" s="54">
        <v>0</v>
      </c>
      <c r="X23" s="54">
        <v>0</v>
      </c>
      <c r="Y23" s="55"/>
      <c r="Z23" s="54">
        <v>0</v>
      </c>
      <c r="AA23" s="54">
        <v>0</v>
      </c>
      <c r="AB23" s="55"/>
      <c r="AC23" s="54">
        <v>0</v>
      </c>
      <c r="AD23" s="54">
        <v>0</v>
      </c>
      <c r="AE23" s="55"/>
      <c r="AF23" s="54">
        <v>0</v>
      </c>
      <c r="AG23" s="54">
        <v>0</v>
      </c>
      <c r="AH23" s="55"/>
      <c r="AI23" s="44">
        <v>0</v>
      </c>
      <c r="AJ23" s="44">
        <v>0</v>
      </c>
      <c r="AK23" s="45"/>
      <c r="AL23" s="60">
        <v>2000</v>
      </c>
      <c r="AM23" s="54">
        <v>0</v>
      </c>
      <c r="AN23" s="55"/>
      <c r="AO23" s="54">
        <v>0</v>
      </c>
      <c r="AP23" s="54">
        <v>0</v>
      </c>
      <c r="AQ23" s="55"/>
      <c r="AR23" s="54">
        <v>6000</v>
      </c>
      <c r="AS23" s="54">
        <v>0</v>
      </c>
      <c r="AT23" s="55"/>
      <c r="AU23" s="54">
        <v>0</v>
      </c>
      <c r="AV23" s="54">
        <v>0</v>
      </c>
      <c r="AW23" s="57"/>
      <c r="AX23" s="54">
        <v>0</v>
      </c>
      <c r="AY23" s="54">
        <v>0</v>
      </c>
      <c r="AZ23" s="55"/>
      <c r="BA23" s="54">
        <v>0</v>
      </c>
      <c r="BB23" s="54">
        <v>0</v>
      </c>
      <c r="BC23" s="55"/>
      <c r="BD23" s="54">
        <v>0</v>
      </c>
      <c r="BE23" s="54">
        <v>0</v>
      </c>
      <c r="BF23" s="55"/>
      <c r="BG23" s="54">
        <v>0</v>
      </c>
      <c r="BH23" s="54">
        <v>0</v>
      </c>
      <c r="BI23" s="55"/>
      <c r="BJ23" s="54">
        <v>0</v>
      </c>
      <c r="BK23" s="54">
        <v>0</v>
      </c>
      <c r="BL23" s="57"/>
      <c r="BM23" s="54">
        <v>0</v>
      </c>
      <c r="BN23" s="54">
        <v>0</v>
      </c>
      <c r="BO23" s="55"/>
      <c r="BP23" s="54">
        <v>0</v>
      </c>
      <c r="BQ23" s="54">
        <v>0</v>
      </c>
      <c r="BR23" s="55"/>
      <c r="BS23" s="54">
        <v>0</v>
      </c>
      <c r="BT23" s="48"/>
      <c r="BU23" s="55"/>
      <c r="BV23" s="55"/>
      <c r="BW23" s="54">
        <f t="shared" si="0"/>
        <v>235502</v>
      </c>
      <c r="BX23" s="54">
        <v>0</v>
      </c>
      <c r="BY23" s="45"/>
    </row>
    <row r="24" spans="1:77" x14ac:dyDescent="0.2">
      <c r="A24" s="7" t="s">
        <v>45</v>
      </c>
      <c r="B24" s="104" t="s">
        <v>46</v>
      </c>
      <c r="C24" s="102"/>
      <c r="D24" s="102"/>
      <c r="E24" s="59">
        <v>701182</v>
      </c>
      <c r="F24" s="54">
        <v>300782</v>
      </c>
      <c r="G24" s="55"/>
      <c r="H24" s="54">
        <v>0</v>
      </c>
      <c r="I24" s="54">
        <v>0</v>
      </c>
      <c r="J24" s="55"/>
      <c r="K24" s="54">
        <f>53442-915</f>
        <v>52527</v>
      </c>
      <c r="L24" s="54">
        <v>36992</v>
      </c>
      <c r="M24" s="55"/>
      <c r="N24" s="54">
        <v>158561.09</v>
      </c>
      <c r="O24" s="54">
        <v>26061</v>
      </c>
      <c r="P24" s="55"/>
      <c r="Q24" s="54">
        <v>11430</v>
      </c>
      <c r="R24" s="54">
        <v>9262</v>
      </c>
      <c r="S24" s="57"/>
      <c r="T24" s="54">
        <v>106260.6</v>
      </c>
      <c r="U24" s="54">
        <v>2646</v>
      </c>
      <c r="V24" s="55"/>
      <c r="W24" s="54">
        <v>0</v>
      </c>
      <c r="X24" s="54">
        <v>0</v>
      </c>
      <c r="Y24" s="55"/>
      <c r="Z24" s="54">
        <v>3872</v>
      </c>
      <c r="AA24" s="54">
        <v>3872</v>
      </c>
      <c r="AB24" s="55"/>
      <c r="AC24" s="54">
        <v>0</v>
      </c>
      <c r="AD24" s="54">
        <v>0</v>
      </c>
      <c r="AE24" s="55"/>
      <c r="AF24" s="54">
        <v>0</v>
      </c>
      <c r="AG24" s="54">
        <v>0</v>
      </c>
      <c r="AH24" s="55"/>
      <c r="AI24" s="44">
        <v>0</v>
      </c>
      <c r="AJ24" s="44">
        <v>0</v>
      </c>
      <c r="AK24" s="45"/>
      <c r="AL24" s="60">
        <v>519267.98</v>
      </c>
      <c r="AM24" s="54">
        <v>20048</v>
      </c>
      <c r="AN24" s="55"/>
      <c r="AO24" s="54">
        <v>0</v>
      </c>
      <c r="AP24" s="54">
        <v>0</v>
      </c>
      <c r="AQ24" s="55"/>
      <c r="AR24" s="54">
        <v>9005</v>
      </c>
      <c r="AS24" s="54">
        <v>9005</v>
      </c>
      <c r="AT24" s="55"/>
      <c r="AU24" s="54">
        <v>0</v>
      </c>
      <c r="AV24" s="54">
        <v>0</v>
      </c>
      <c r="AW24" s="57"/>
      <c r="AX24" s="54">
        <v>0</v>
      </c>
      <c r="AY24" s="54">
        <v>0</v>
      </c>
      <c r="AZ24" s="55"/>
      <c r="BA24" s="54">
        <v>13500</v>
      </c>
      <c r="BB24" s="54">
        <v>0</v>
      </c>
      <c r="BC24" s="55"/>
      <c r="BD24" s="54">
        <v>110000</v>
      </c>
      <c r="BE24" s="54">
        <v>0</v>
      </c>
      <c r="BF24" s="55"/>
      <c r="BG24" s="54">
        <v>0</v>
      </c>
      <c r="BH24" s="54">
        <v>0</v>
      </c>
      <c r="BI24" s="55"/>
      <c r="BJ24" s="54">
        <v>1077998</v>
      </c>
      <c r="BK24" s="54">
        <v>0</v>
      </c>
      <c r="BL24" s="57"/>
      <c r="BM24" s="54">
        <v>0</v>
      </c>
      <c r="BN24" s="54">
        <v>0</v>
      </c>
      <c r="BO24" s="55"/>
      <c r="BP24" s="54">
        <v>0</v>
      </c>
      <c r="BQ24" s="54">
        <v>0</v>
      </c>
      <c r="BR24" s="55"/>
      <c r="BS24" s="54">
        <v>0</v>
      </c>
      <c r="BT24" s="48"/>
      <c r="BU24" s="55"/>
      <c r="BV24" s="55"/>
      <c r="BW24" s="54">
        <f t="shared" si="0"/>
        <v>2763603.67</v>
      </c>
      <c r="BX24" s="54">
        <v>408668</v>
      </c>
      <c r="BY24" s="45"/>
    </row>
    <row r="25" spans="1:77" s="16" customFormat="1" x14ac:dyDescent="0.2">
      <c r="A25" s="14" t="s">
        <v>51</v>
      </c>
      <c r="B25" s="108" t="s">
        <v>52</v>
      </c>
      <c r="C25" s="109"/>
      <c r="D25" s="109"/>
      <c r="E25" s="61">
        <f>SUM(E15:E24)</f>
        <v>2851381.33</v>
      </c>
      <c r="F25" s="61">
        <f t="shared" ref="F25:BP25" si="1">SUM(F15:F24)</f>
        <v>300782</v>
      </c>
      <c r="G25" s="61">
        <f t="shared" si="1"/>
        <v>0</v>
      </c>
      <c r="H25" s="61">
        <f t="shared" si="1"/>
        <v>0</v>
      </c>
      <c r="I25" s="61">
        <f t="shared" si="1"/>
        <v>0</v>
      </c>
      <c r="J25" s="61">
        <f t="shared" si="1"/>
        <v>0</v>
      </c>
      <c r="K25" s="61">
        <f t="shared" si="1"/>
        <v>2768906</v>
      </c>
      <c r="L25" s="61">
        <f t="shared" si="1"/>
        <v>36992</v>
      </c>
      <c r="M25" s="61">
        <f t="shared" si="1"/>
        <v>0</v>
      </c>
      <c r="N25" s="61">
        <f t="shared" si="1"/>
        <v>6905153.5300000003</v>
      </c>
      <c r="O25" s="61">
        <f t="shared" si="1"/>
        <v>26061</v>
      </c>
      <c r="P25" s="61">
        <f t="shared" si="1"/>
        <v>0</v>
      </c>
      <c r="Q25" s="61">
        <f t="shared" si="1"/>
        <v>1176001</v>
      </c>
      <c r="R25" s="61">
        <f t="shared" si="1"/>
        <v>9262</v>
      </c>
      <c r="S25" s="61">
        <f t="shared" si="1"/>
        <v>0</v>
      </c>
      <c r="T25" s="61">
        <f t="shared" si="1"/>
        <v>434403.6</v>
      </c>
      <c r="U25" s="61">
        <f t="shared" si="1"/>
        <v>2646</v>
      </c>
      <c r="V25" s="61">
        <f t="shared" si="1"/>
        <v>0</v>
      </c>
      <c r="W25" s="61">
        <f t="shared" si="1"/>
        <v>6500</v>
      </c>
      <c r="X25" s="61">
        <f t="shared" si="1"/>
        <v>0</v>
      </c>
      <c r="Y25" s="61">
        <f t="shared" si="1"/>
        <v>0</v>
      </c>
      <c r="Z25" s="61">
        <f t="shared" si="1"/>
        <v>140274</v>
      </c>
      <c r="AA25" s="61">
        <f t="shared" si="1"/>
        <v>3872</v>
      </c>
      <c r="AB25" s="61">
        <f t="shared" si="1"/>
        <v>0</v>
      </c>
      <c r="AC25" s="61">
        <f t="shared" si="1"/>
        <v>0</v>
      </c>
      <c r="AD25" s="61">
        <f t="shared" si="1"/>
        <v>0</v>
      </c>
      <c r="AE25" s="61">
        <f t="shared" si="1"/>
        <v>0</v>
      </c>
      <c r="AF25" s="61">
        <f t="shared" si="1"/>
        <v>151904.75</v>
      </c>
      <c r="AG25" s="61">
        <f t="shared" si="1"/>
        <v>0</v>
      </c>
      <c r="AH25" s="61">
        <f t="shared" si="1"/>
        <v>0</v>
      </c>
      <c r="AI25" s="42">
        <f t="shared" si="1"/>
        <v>22000</v>
      </c>
      <c r="AJ25" s="42">
        <f t="shared" si="1"/>
        <v>0</v>
      </c>
      <c r="AK25" s="42">
        <f t="shared" si="1"/>
        <v>0</v>
      </c>
      <c r="AL25" s="62">
        <f t="shared" si="1"/>
        <v>9617538.2100000009</v>
      </c>
      <c r="AM25" s="61">
        <f t="shared" si="1"/>
        <v>20048</v>
      </c>
      <c r="AN25" s="61">
        <f t="shared" si="1"/>
        <v>0</v>
      </c>
      <c r="AO25" s="61">
        <f t="shared" si="1"/>
        <v>0</v>
      </c>
      <c r="AP25" s="61">
        <f t="shared" si="1"/>
        <v>0</v>
      </c>
      <c r="AQ25" s="61">
        <f t="shared" si="1"/>
        <v>0</v>
      </c>
      <c r="AR25" s="61">
        <f t="shared" si="1"/>
        <v>256368</v>
      </c>
      <c r="AS25" s="61">
        <f t="shared" si="1"/>
        <v>9005</v>
      </c>
      <c r="AT25" s="61">
        <f t="shared" si="1"/>
        <v>0</v>
      </c>
      <c r="AU25" s="61">
        <f t="shared" si="1"/>
        <v>25000</v>
      </c>
      <c r="AV25" s="61">
        <f t="shared" si="1"/>
        <v>0</v>
      </c>
      <c r="AW25" s="61">
        <f t="shared" si="1"/>
        <v>0</v>
      </c>
      <c r="AX25" s="61">
        <f t="shared" si="1"/>
        <v>0</v>
      </c>
      <c r="AY25" s="61">
        <f t="shared" si="1"/>
        <v>0</v>
      </c>
      <c r="AZ25" s="61">
        <f t="shared" si="1"/>
        <v>0</v>
      </c>
      <c r="BA25" s="61">
        <f t="shared" si="1"/>
        <v>22500</v>
      </c>
      <c r="BB25" s="61">
        <f t="shared" si="1"/>
        <v>0</v>
      </c>
      <c r="BC25" s="61">
        <f t="shared" si="1"/>
        <v>0</v>
      </c>
      <c r="BD25" s="61">
        <f t="shared" si="1"/>
        <v>110000</v>
      </c>
      <c r="BE25" s="61">
        <f t="shared" si="1"/>
        <v>0</v>
      </c>
      <c r="BF25" s="61">
        <f t="shared" si="1"/>
        <v>0</v>
      </c>
      <c r="BG25" s="61">
        <f t="shared" si="1"/>
        <v>0</v>
      </c>
      <c r="BH25" s="61">
        <f t="shared" si="1"/>
        <v>0</v>
      </c>
      <c r="BI25" s="61">
        <f t="shared" si="1"/>
        <v>0</v>
      </c>
      <c r="BJ25" s="61">
        <f t="shared" si="1"/>
        <v>1077998</v>
      </c>
      <c r="BK25" s="61">
        <f t="shared" si="1"/>
        <v>0</v>
      </c>
      <c r="BL25" s="61">
        <f t="shared" si="1"/>
        <v>0</v>
      </c>
      <c r="BM25" s="61">
        <f t="shared" si="1"/>
        <v>0</v>
      </c>
      <c r="BN25" s="61">
        <f t="shared" si="1"/>
        <v>0</v>
      </c>
      <c r="BO25" s="61">
        <f t="shared" si="1"/>
        <v>0</v>
      </c>
      <c r="BP25" s="61">
        <f t="shared" si="1"/>
        <v>0</v>
      </c>
      <c r="BQ25" s="61">
        <f t="shared" ref="BQ25:BY25" si="2">SUM(BQ15:BQ24)</f>
        <v>0</v>
      </c>
      <c r="BR25" s="61">
        <f t="shared" si="2"/>
        <v>0</v>
      </c>
      <c r="BS25" s="61">
        <f t="shared" si="2"/>
        <v>0</v>
      </c>
      <c r="BT25" s="61">
        <f t="shared" si="2"/>
        <v>0</v>
      </c>
      <c r="BU25" s="61">
        <f t="shared" si="2"/>
        <v>0</v>
      </c>
      <c r="BV25" s="61">
        <f t="shared" si="2"/>
        <v>0</v>
      </c>
      <c r="BW25" s="61">
        <f t="shared" si="2"/>
        <v>25565928.420000002</v>
      </c>
      <c r="BX25" s="61">
        <f t="shared" si="2"/>
        <v>408668</v>
      </c>
      <c r="BY25" s="42">
        <f t="shared" si="2"/>
        <v>0</v>
      </c>
    </row>
    <row r="26" spans="1:77" x14ac:dyDescent="0.2">
      <c r="A26" s="6"/>
      <c r="B26" s="110"/>
      <c r="C26" s="111"/>
      <c r="D26" s="111"/>
      <c r="E26" s="56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7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45"/>
      <c r="AJ26" s="45"/>
      <c r="AK26" s="45"/>
      <c r="AL26" s="58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7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7"/>
      <c r="BM26" s="55"/>
      <c r="BN26" s="55"/>
      <c r="BO26" s="55"/>
      <c r="BP26" s="55"/>
      <c r="BQ26" s="55"/>
      <c r="BR26" s="55"/>
      <c r="BS26" s="55"/>
      <c r="BT26" s="48"/>
      <c r="BU26" s="55"/>
      <c r="BV26" s="55"/>
      <c r="BW26" s="55"/>
      <c r="BX26" s="55"/>
      <c r="BY26" s="45"/>
    </row>
    <row r="27" spans="1:77" x14ac:dyDescent="0.2">
      <c r="A27" s="6"/>
      <c r="B27" s="100" t="s">
        <v>54</v>
      </c>
      <c r="C27" s="102"/>
      <c r="D27" s="102"/>
      <c r="E27" s="56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7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45"/>
      <c r="AJ27" s="45"/>
      <c r="AK27" s="45"/>
      <c r="AL27" s="58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7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7"/>
      <c r="BM27" s="55"/>
      <c r="BN27" s="55"/>
      <c r="BO27" s="55"/>
      <c r="BP27" s="55"/>
      <c r="BQ27" s="55"/>
      <c r="BR27" s="55"/>
      <c r="BS27" s="55"/>
      <c r="BT27" s="48"/>
      <c r="BU27" s="55"/>
      <c r="BV27" s="55"/>
      <c r="BW27" s="54">
        <f t="shared" ref="BW27:BW32" si="3">+E27+H27+K27+N27+Q27+T27+W27+Z27+AC27+AF27+AI27+AL27+AO27+AR27+AU27+AX27+BA27+BD27+BG27+BJ27+BM27+BP27+BS27+BV27</f>
        <v>0</v>
      </c>
      <c r="BX27" s="55"/>
      <c r="BY27" s="45"/>
    </row>
    <row r="28" spans="1:77" x14ac:dyDescent="0.2">
      <c r="A28" s="7" t="s">
        <v>56</v>
      </c>
      <c r="B28" s="104" t="s">
        <v>57</v>
      </c>
      <c r="C28" s="102"/>
      <c r="D28" s="102"/>
      <c r="E28" s="59">
        <v>0</v>
      </c>
      <c r="F28" s="54">
        <v>0</v>
      </c>
      <c r="G28" s="55"/>
      <c r="H28" s="54">
        <v>0</v>
      </c>
      <c r="I28" s="54">
        <v>0</v>
      </c>
      <c r="J28" s="55"/>
      <c r="K28" s="54">
        <v>0</v>
      </c>
      <c r="L28" s="54">
        <v>0</v>
      </c>
      <c r="M28" s="55"/>
      <c r="N28" s="54">
        <v>0</v>
      </c>
      <c r="O28" s="54">
        <v>0</v>
      </c>
      <c r="P28" s="55"/>
      <c r="Q28" s="54">
        <v>0</v>
      </c>
      <c r="R28" s="54">
        <v>0</v>
      </c>
      <c r="S28" s="57"/>
      <c r="T28" s="54">
        <v>0</v>
      </c>
      <c r="U28" s="54">
        <v>0</v>
      </c>
      <c r="V28" s="55"/>
      <c r="W28" s="54">
        <v>0</v>
      </c>
      <c r="X28" s="54">
        <v>0</v>
      </c>
      <c r="Y28" s="55"/>
      <c r="Z28" s="54">
        <v>0</v>
      </c>
      <c r="AA28" s="54">
        <v>0</v>
      </c>
      <c r="AB28" s="55"/>
      <c r="AC28" s="54">
        <v>0</v>
      </c>
      <c r="AD28" s="54">
        <v>0</v>
      </c>
      <c r="AE28" s="55"/>
      <c r="AF28" s="54">
        <v>0</v>
      </c>
      <c r="AG28" s="54">
        <v>0</v>
      </c>
      <c r="AH28" s="55"/>
      <c r="AI28" s="44">
        <v>0</v>
      </c>
      <c r="AJ28" s="44">
        <v>0</v>
      </c>
      <c r="AK28" s="45"/>
      <c r="AL28" s="60">
        <v>0</v>
      </c>
      <c r="AM28" s="54">
        <v>0</v>
      </c>
      <c r="AN28" s="55"/>
      <c r="AO28" s="54">
        <v>0</v>
      </c>
      <c r="AP28" s="54">
        <v>0</v>
      </c>
      <c r="AQ28" s="55"/>
      <c r="AR28" s="54">
        <v>0</v>
      </c>
      <c r="AS28" s="54">
        <v>0</v>
      </c>
      <c r="AT28" s="55"/>
      <c r="AU28" s="54">
        <v>0</v>
      </c>
      <c r="AV28" s="54">
        <v>0</v>
      </c>
      <c r="AW28" s="57"/>
      <c r="AX28" s="54">
        <v>0</v>
      </c>
      <c r="AY28" s="54">
        <v>0</v>
      </c>
      <c r="AZ28" s="55"/>
      <c r="BA28" s="54">
        <v>0</v>
      </c>
      <c r="BB28" s="54">
        <v>0</v>
      </c>
      <c r="BC28" s="55"/>
      <c r="BD28" s="54">
        <v>0</v>
      </c>
      <c r="BE28" s="54">
        <v>0</v>
      </c>
      <c r="BF28" s="55"/>
      <c r="BG28" s="54">
        <v>0</v>
      </c>
      <c r="BH28" s="54">
        <v>0</v>
      </c>
      <c r="BI28" s="55"/>
      <c r="BJ28" s="54">
        <v>0</v>
      </c>
      <c r="BK28" s="54">
        <v>0</v>
      </c>
      <c r="BL28" s="57"/>
      <c r="BM28" s="54">
        <v>0</v>
      </c>
      <c r="BN28" s="54">
        <v>0</v>
      </c>
      <c r="BO28" s="55"/>
      <c r="BP28" s="54">
        <v>0</v>
      </c>
      <c r="BQ28" s="54">
        <v>0</v>
      </c>
      <c r="BR28" s="55"/>
      <c r="BS28" s="54">
        <v>0</v>
      </c>
      <c r="BT28" s="48"/>
      <c r="BU28" s="55"/>
      <c r="BV28" s="55"/>
      <c r="BW28" s="54">
        <f t="shared" si="3"/>
        <v>0</v>
      </c>
      <c r="BX28" s="54">
        <v>0</v>
      </c>
      <c r="BY28" s="45"/>
    </row>
    <row r="29" spans="1:77" x14ac:dyDescent="0.2">
      <c r="A29" s="7" t="s">
        <v>58</v>
      </c>
      <c r="B29" s="104" t="s">
        <v>59</v>
      </c>
      <c r="C29" s="102"/>
      <c r="D29" s="102"/>
      <c r="E29" s="59">
        <v>162000</v>
      </c>
      <c r="F29" s="54">
        <v>0</v>
      </c>
      <c r="G29" s="55"/>
      <c r="H29" s="54">
        <v>0</v>
      </c>
      <c r="I29" s="54">
        <v>0</v>
      </c>
      <c r="J29" s="55"/>
      <c r="K29" s="54">
        <v>0</v>
      </c>
      <c r="L29" s="54">
        <v>0</v>
      </c>
      <c r="M29" s="55"/>
      <c r="N29" s="54">
        <v>0</v>
      </c>
      <c r="O29" s="54">
        <v>0</v>
      </c>
      <c r="P29" s="55"/>
      <c r="Q29" s="54">
        <v>0</v>
      </c>
      <c r="R29" s="54">
        <v>0</v>
      </c>
      <c r="S29" s="57"/>
      <c r="T29" s="54">
        <v>0</v>
      </c>
      <c r="U29" s="54">
        <v>0</v>
      </c>
      <c r="V29" s="55"/>
      <c r="W29" s="54">
        <v>0</v>
      </c>
      <c r="X29" s="54">
        <v>0</v>
      </c>
      <c r="Y29" s="55"/>
      <c r="Z29" s="54">
        <v>0</v>
      </c>
      <c r="AA29" s="54">
        <v>0</v>
      </c>
      <c r="AB29" s="55"/>
      <c r="AC29" s="54">
        <v>0</v>
      </c>
      <c r="AD29" s="54">
        <v>0</v>
      </c>
      <c r="AE29" s="55"/>
      <c r="AF29" s="54">
        <v>0</v>
      </c>
      <c r="AG29" s="54">
        <v>0</v>
      </c>
      <c r="AH29" s="55"/>
      <c r="AI29" s="44">
        <v>0</v>
      </c>
      <c r="AJ29" s="44">
        <v>0</v>
      </c>
      <c r="AK29" s="45"/>
      <c r="AL29" s="60">
        <v>2000</v>
      </c>
      <c r="AM29" s="54">
        <v>0</v>
      </c>
      <c r="AN29" s="55"/>
      <c r="AO29" s="54">
        <v>0</v>
      </c>
      <c r="AP29" s="54">
        <v>0</v>
      </c>
      <c r="AQ29" s="55"/>
      <c r="AR29" s="54">
        <v>0</v>
      </c>
      <c r="AS29" s="54">
        <v>0</v>
      </c>
      <c r="AT29" s="55"/>
      <c r="AU29" s="54">
        <v>0</v>
      </c>
      <c r="AV29" s="54">
        <v>0</v>
      </c>
      <c r="AW29" s="57"/>
      <c r="AX29" s="54">
        <v>0</v>
      </c>
      <c r="AY29" s="54">
        <v>0</v>
      </c>
      <c r="AZ29" s="55"/>
      <c r="BA29" s="54">
        <v>0</v>
      </c>
      <c r="BB29" s="54">
        <v>0</v>
      </c>
      <c r="BC29" s="55"/>
      <c r="BD29" s="54">
        <v>0</v>
      </c>
      <c r="BE29" s="54">
        <v>0</v>
      </c>
      <c r="BF29" s="55"/>
      <c r="BG29" s="54">
        <v>0</v>
      </c>
      <c r="BH29" s="54">
        <v>0</v>
      </c>
      <c r="BI29" s="55"/>
      <c r="BJ29" s="54">
        <v>0</v>
      </c>
      <c r="BK29" s="54">
        <v>0</v>
      </c>
      <c r="BL29" s="57"/>
      <c r="BM29" s="54">
        <v>0</v>
      </c>
      <c r="BN29" s="54">
        <v>0</v>
      </c>
      <c r="BO29" s="55"/>
      <c r="BP29" s="54">
        <v>0</v>
      </c>
      <c r="BQ29" s="54">
        <v>0</v>
      </c>
      <c r="BR29" s="55"/>
      <c r="BS29" s="54">
        <v>0</v>
      </c>
      <c r="BT29" s="48"/>
      <c r="BU29" s="55"/>
      <c r="BV29" s="55"/>
      <c r="BW29" s="54">
        <f t="shared" si="3"/>
        <v>164000</v>
      </c>
      <c r="BX29" s="54">
        <v>0</v>
      </c>
      <c r="BY29" s="45"/>
    </row>
    <row r="30" spans="1:77" x14ac:dyDescent="0.2">
      <c r="A30" s="7" t="s">
        <v>60</v>
      </c>
      <c r="B30" s="104" t="s">
        <v>61</v>
      </c>
      <c r="C30" s="102"/>
      <c r="D30" s="102"/>
      <c r="E30" s="59">
        <v>12400</v>
      </c>
      <c r="F30" s="54">
        <v>0</v>
      </c>
      <c r="G30" s="55"/>
      <c r="H30" s="54">
        <v>0</v>
      </c>
      <c r="I30" s="54">
        <v>0</v>
      </c>
      <c r="J30" s="55"/>
      <c r="K30" s="54">
        <v>0</v>
      </c>
      <c r="L30" s="54">
        <v>0</v>
      </c>
      <c r="M30" s="55"/>
      <c r="N30" s="54">
        <v>0</v>
      </c>
      <c r="O30" s="54">
        <v>0</v>
      </c>
      <c r="P30" s="55"/>
      <c r="Q30" s="54">
        <v>0</v>
      </c>
      <c r="R30" s="54">
        <v>0</v>
      </c>
      <c r="S30" s="57"/>
      <c r="T30" s="54">
        <v>0</v>
      </c>
      <c r="U30" s="54">
        <v>0</v>
      </c>
      <c r="V30" s="55"/>
      <c r="W30" s="54">
        <v>0</v>
      </c>
      <c r="X30" s="54">
        <v>0</v>
      </c>
      <c r="Y30" s="55"/>
      <c r="Z30" s="54">
        <v>0</v>
      </c>
      <c r="AA30" s="54">
        <v>0</v>
      </c>
      <c r="AB30" s="55"/>
      <c r="AC30" s="54">
        <v>0</v>
      </c>
      <c r="AD30" s="54">
        <v>0</v>
      </c>
      <c r="AE30" s="55"/>
      <c r="AF30" s="54">
        <v>0</v>
      </c>
      <c r="AG30" s="54">
        <v>0</v>
      </c>
      <c r="AH30" s="55"/>
      <c r="AI30" s="44">
        <v>0</v>
      </c>
      <c r="AJ30" s="44">
        <v>0</v>
      </c>
      <c r="AK30" s="45"/>
      <c r="AL30" s="60">
        <v>30000</v>
      </c>
      <c r="AM30" s="54">
        <v>0</v>
      </c>
      <c r="AN30" s="55"/>
      <c r="AO30" s="54">
        <v>0</v>
      </c>
      <c r="AP30" s="54">
        <v>0</v>
      </c>
      <c r="AQ30" s="55"/>
      <c r="AR30" s="54">
        <v>0</v>
      </c>
      <c r="AS30" s="54">
        <v>0</v>
      </c>
      <c r="AT30" s="55"/>
      <c r="AU30" s="54">
        <v>0</v>
      </c>
      <c r="AV30" s="54">
        <v>0</v>
      </c>
      <c r="AW30" s="57"/>
      <c r="AX30" s="54">
        <v>0</v>
      </c>
      <c r="AY30" s="54">
        <v>0</v>
      </c>
      <c r="AZ30" s="55"/>
      <c r="BA30" s="54">
        <v>0</v>
      </c>
      <c r="BB30" s="54">
        <v>0</v>
      </c>
      <c r="BC30" s="55"/>
      <c r="BD30" s="54">
        <v>0</v>
      </c>
      <c r="BE30" s="54">
        <v>0</v>
      </c>
      <c r="BF30" s="55"/>
      <c r="BG30" s="54">
        <v>0</v>
      </c>
      <c r="BH30" s="54">
        <v>0</v>
      </c>
      <c r="BI30" s="55"/>
      <c r="BJ30" s="54">
        <v>0</v>
      </c>
      <c r="BK30" s="54">
        <v>0</v>
      </c>
      <c r="BL30" s="57"/>
      <c r="BM30" s="54">
        <v>0</v>
      </c>
      <c r="BN30" s="54">
        <v>0</v>
      </c>
      <c r="BO30" s="55"/>
      <c r="BP30" s="54">
        <v>0</v>
      </c>
      <c r="BQ30" s="54">
        <v>0</v>
      </c>
      <c r="BR30" s="55"/>
      <c r="BS30" s="54">
        <v>0</v>
      </c>
      <c r="BT30" s="48"/>
      <c r="BU30" s="55"/>
      <c r="BV30" s="55"/>
      <c r="BW30" s="54">
        <f t="shared" si="3"/>
        <v>42400</v>
      </c>
      <c r="BX30" s="54">
        <v>0</v>
      </c>
      <c r="BY30" s="45"/>
    </row>
    <row r="31" spans="1:77" x14ac:dyDescent="0.2">
      <c r="A31" s="7" t="s">
        <v>62</v>
      </c>
      <c r="B31" s="104" t="s">
        <v>63</v>
      </c>
      <c r="C31" s="102"/>
      <c r="D31" s="102"/>
      <c r="E31" s="59">
        <v>0</v>
      </c>
      <c r="F31" s="54">
        <v>0</v>
      </c>
      <c r="G31" s="55"/>
      <c r="H31" s="54">
        <v>0</v>
      </c>
      <c r="I31" s="54">
        <v>0</v>
      </c>
      <c r="J31" s="55"/>
      <c r="K31" s="54">
        <v>0</v>
      </c>
      <c r="L31" s="54">
        <v>0</v>
      </c>
      <c r="M31" s="55"/>
      <c r="N31" s="54">
        <v>0</v>
      </c>
      <c r="O31" s="54">
        <v>0</v>
      </c>
      <c r="P31" s="55"/>
      <c r="Q31" s="54">
        <v>0</v>
      </c>
      <c r="R31" s="54">
        <v>0</v>
      </c>
      <c r="S31" s="57"/>
      <c r="T31" s="54">
        <v>0</v>
      </c>
      <c r="U31" s="54">
        <v>0</v>
      </c>
      <c r="V31" s="55"/>
      <c r="W31" s="54">
        <v>0</v>
      </c>
      <c r="X31" s="54">
        <v>0</v>
      </c>
      <c r="Y31" s="55"/>
      <c r="Z31" s="54">
        <v>0</v>
      </c>
      <c r="AA31" s="54">
        <v>0</v>
      </c>
      <c r="AB31" s="55"/>
      <c r="AC31" s="54">
        <v>0</v>
      </c>
      <c r="AD31" s="54">
        <v>0</v>
      </c>
      <c r="AE31" s="55"/>
      <c r="AF31" s="54">
        <v>0</v>
      </c>
      <c r="AG31" s="54">
        <v>0</v>
      </c>
      <c r="AH31" s="55"/>
      <c r="AI31" s="44">
        <v>0</v>
      </c>
      <c r="AJ31" s="44">
        <v>0</v>
      </c>
      <c r="AK31" s="45"/>
      <c r="AL31" s="60">
        <v>0</v>
      </c>
      <c r="AM31" s="54">
        <v>0</v>
      </c>
      <c r="AN31" s="55"/>
      <c r="AO31" s="54">
        <v>0</v>
      </c>
      <c r="AP31" s="54">
        <v>0</v>
      </c>
      <c r="AQ31" s="55"/>
      <c r="AR31" s="54">
        <v>0</v>
      </c>
      <c r="AS31" s="54">
        <v>0</v>
      </c>
      <c r="AT31" s="55"/>
      <c r="AU31" s="54">
        <v>0</v>
      </c>
      <c r="AV31" s="54">
        <v>0</v>
      </c>
      <c r="AW31" s="57"/>
      <c r="AX31" s="54">
        <v>0</v>
      </c>
      <c r="AY31" s="54">
        <v>0</v>
      </c>
      <c r="AZ31" s="55"/>
      <c r="BA31" s="54">
        <v>0</v>
      </c>
      <c r="BB31" s="54">
        <v>0</v>
      </c>
      <c r="BC31" s="55"/>
      <c r="BD31" s="54">
        <v>0</v>
      </c>
      <c r="BE31" s="54">
        <v>0</v>
      </c>
      <c r="BF31" s="55"/>
      <c r="BG31" s="54">
        <v>0</v>
      </c>
      <c r="BH31" s="54">
        <v>0</v>
      </c>
      <c r="BI31" s="55"/>
      <c r="BJ31" s="54">
        <v>0</v>
      </c>
      <c r="BK31" s="54">
        <v>0</v>
      </c>
      <c r="BL31" s="57"/>
      <c r="BM31" s="54">
        <v>0</v>
      </c>
      <c r="BN31" s="54">
        <v>0</v>
      </c>
      <c r="BO31" s="55"/>
      <c r="BP31" s="54">
        <v>0</v>
      </c>
      <c r="BQ31" s="54">
        <v>0</v>
      </c>
      <c r="BR31" s="55"/>
      <c r="BS31" s="54">
        <v>0</v>
      </c>
      <c r="BT31" s="48"/>
      <c r="BU31" s="55"/>
      <c r="BV31" s="55"/>
      <c r="BW31" s="54">
        <f t="shared" si="3"/>
        <v>0</v>
      </c>
      <c r="BX31" s="54">
        <v>0</v>
      </c>
      <c r="BY31" s="45"/>
    </row>
    <row r="32" spans="1:77" x14ac:dyDescent="0.2">
      <c r="A32" s="7" t="s">
        <v>64</v>
      </c>
      <c r="B32" s="104" t="s">
        <v>65</v>
      </c>
      <c r="C32" s="102"/>
      <c r="D32" s="102"/>
      <c r="E32" s="59">
        <v>0</v>
      </c>
      <c r="F32" s="54">
        <v>0</v>
      </c>
      <c r="G32" s="55"/>
      <c r="H32" s="54">
        <v>0</v>
      </c>
      <c r="I32" s="54">
        <v>0</v>
      </c>
      <c r="J32" s="55"/>
      <c r="K32" s="54">
        <v>0</v>
      </c>
      <c r="L32" s="54">
        <v>0</v>
      </c>
      <c r="M32" s="55"/>
      <c r="N32" s="54">
        <v>0</v>
      </c>
      <c r="O32" s="54">
        <v>0</v>
      </c>
      <c r="P32" s="55"/>
      <c r="Q32" s="54">
        <v>0</v>
      </c>
      <c r="R32" s="54">
        <v>0</v>
      </c>
      <c r="S32" s="57"/>
      <c r="T32" s="54">
        <v>0</v>
      </c>
      <c r="U32" s="54">
        <v>0</v>
      </c>
      <c r="V32" s="55"/>
      <c r="W32" s="54">
        <v>0</v>
      </c>
      <c r="X32" s="54">
        <v>0</v>
      </c>
      <c r="Y32" s="55"/>
      <c r="Z32" s="54">
        <v>0</v>
      </c>
      <c r="AA32" s="54">
        <v>0</v>
      </c>
      <c r="AB32" s="55"/>
      <c r="AC32" s="54">
        <v>0</v>
      </c>
      <c r="AD32" s="54">
        <v>0</v>
      </c>
      <c r="AE32" s="55"/>
      <c r="AF32" s="54">
        <v>0</v>
      </c>
      <c r="AG32" s="54">
        <v>0</v>
      </c>
      <c r="AH32" s="55"/>
      <c r="AI32" s="44">
        <v>0</v>
      </c>
      <c r="AJ32" s="44">
        <v>0</v>
      </c>
      <c r="AK32" s="45"/>
      <c r="AL32" s="60">
        <v>0</v>
      </c>
      <c r="AM32" s="54">
        <v>0</v>
      </c>
      <c r="AN32" s="55"/>
      <c r="AO32" s="54">
        <v>0</v>
      </c>
      <c r="AP32" s="54">
        <v>0</v>
      </c>
      <c r="AQ32" s="55"/>
      <c r="AR32" s="54">
        <v>0</v>
      </c>
      <c r="AS32" s="54">
        <v>0</v>
      </c>
      <c r="AT32" s="55"/>
      <c r="AU32" s="54">
        <v>0</v>
      </c>
      <c r="AV32" s="54">
        <v>0</v>
      </c>
      <c r="AW32" s="57"/>
      <c r="AX32" s="54">
        <v>0</v>
      </c>
      <c r="AY32" s="54">
        <v>0</v>
      </c>
      <c r="AZ32" s="55"/>
      <c r="BA32" s="54">
        <v>0</v>
      </c>
      <c r="BB32" s="54">
        <v>0</v>
      </c>
      <c r="BC32" s="55"/>
      <c r="BD32" s="54">
        <v>0</v>
      </c>
      <c r="BE32" s="54">
        <v>0</v>
      </c>
      <c r="BF32" s="55"/>
      <c r="BG32" s="54">
        <v>0</v>
      </c>
      <c r="BH32" s="54">
        <v>0</v>
      </c>
      <c r="BI32" s="55"/>
      <c r="BJ32" s="54">
        <v>0</v>
      </c>
      <c r="BK32" s="54">
        <v>0</v>
      </c>
      <c r="BL32" s="57"/>
      <c r="BM32" s="54">
        <v>0</v>
      </c>
      <c r="BN32" s="54">
        <v>0</v>
      </c>
      <c r="BO32" s="55"/>
      <c r="BP32" s="54">
        <v>0</v>
      </c>
      <c r="BQ32" s="54">
        <v>0</v>
      </c>
      <c r="BR32" s="55"/>
      <c r="BS32" s="54">
        <v>0</v>
      </c>
      <c r="BT32" s="48"/>
      <c r="BU32" s="55"/>
      <c r="BV32" s="55"/>
      <c r="BW32" s="54">
        <f t="shared" si="3"/>
        <v>0</v>
      </c>
      <c r="BX32" s="54">
        <v>0</v>
      </c>
      <c r="BY32" s="45"/>
    </row>
    <row r="33" spans="1:77" s="16" customFormat="1" x14ac:dyDescent="0.2">
      <c r="A33" s="14" t="s">
        <v>66</v>
      </c>
      <c r="B33" s="108" t="s">
        <v>67</v>
      </c>
      <c r="C33" s="109"/>
      <c r="D33" s="109"/>
      <c r="E33" s="61">
        <f>SUM(E28:E32)</f>
        <v>174400</v>
      </c>
      <c r="F33" s="61">
        <f t="shared" ref="F33:BP33" si="4">SUM(F28:F32)</f>
        <v>0</v>
      </c>
      <c r="G33" s="61">
        <f t="shared" si="4"/>
        <v>0</v>
      </c>
      <c r="H33" s="61">
        <f t="shared" si="4"/>
        <v>0</v>
      </c>
      <c r="I33" s="61">
        <f t="shared" si="4"/>
        <v>0</v>
      </c>
      <c r="J33" s="61">
        <f t="shared" si="4"/>
        <v>0</v>
      </c>
      <c r="K33" s="61">
        <f t="shared" si="4"/>
        <v>0</v>
      </c>
      <c r="L33" s="61">
        <f t="shared" si="4"/>
        <v>0</v>
      </c>
      <c r="M33" s="61">
        <f t="shared" si="4"/>
        <v>0</v>
      </c>
      <c r="N33" s="61">
        <f t="shared" si="4"/>
        <v>0</v>
      </c>
      <c r="O33" s="61">
        <f t="shared" si="4"/>
        <v>0</v>
      </c>
      <c r="P33" s="61">
        <f t="shared" si="4"/>
        <v>0</v>
      </c>
      <c r="Q33" s="61">
        <f t="shared" si="4"/>
        <v>0</v>
      </c>
      <c r="R33" s="61">
        <f t="shared" si="4"/>
        <v>0</v>
      </c>
      <c r="S33" s="61">
        <f t="shared" si="4"/>
        <v>0</v>
      </c>
      <c r="T33" s="61">
        <f t="shared" si="4"/>
        <v>0</v>
      </c>
      <c r="U33" s="61">
        <f t="shared" si="4"/>
        <v>0</v>
      </c>
      <c r="V33" s="61">
        <f t="shared" si="4"/>
        <v>0</v>
      </c>
      <c r="W33" s="61">
        <f t="shared" si="4"/>
        <v>0</v>
      </c>
      <c r="X33" s="61">
        <f t="shared" si="4"/>
        <v>0</v>
      </c>
      <c r="Y33" s="61">
        <f t="shared" si="4"/>
        <v>0</v>
      </c>
      <c r="Z33" s="61">
        <f t="shared" si="4"/>
        <v>0</v>
      </c>
      <c r="AA33" s="61">
        <f t="shared" si="4"/>
        <v>0</v>
      </c>
      <c r="AB33" s="61">
        <f t="shared" si="4"/>
        <v>0</v>
      </c>
      <c r="AC33" s="61">
        <f t="shared" si="4"/>
        <v>0</v>
      </c>
      <c r="AD33" s="61">
        <f t="shared" si="4"/>
        <v>0</v>
      </c>
      <c r="AE33" s="61">
        <f t="shared" si="4"/>
        <v>0</v>
      </c>
      <c r="AF33" s="61">
        <f t="shared" si="4"/>
        <v>0</v>
      </c>
      <c r="AG33" s="61">
        <f t="shared" si="4"/>
        <v>0</v>
      </c>
      <c r="AH33" s="61">
        <f t="shared" si="4"/>
        <v>0</v>
      </c>
      <c r="AI33" s="42">
        <f t="shared" si="4"/>
        <v>0</v>
      </c>
      <c r="AJ33" s="42">
        <f t="shared" si="4"/>
        <v>0</v>
      </c>
      <c r="AK33" s="42">
        <f t="shared" si="4"/>
        <v>0</v>
      </c>
      <c r="AL33" s="62">
        <f t="shared" si="4"/>
        <v>32000</v>
      </c>
      <c r="AM33" s="61">
        <f t="shared" si="4"/>
        <v>0</v>
      </c>
      <c r="AN33" s="61">
        <f t="shared" si="4"/>
        <v>0</v>
      </c>
      <c r="AO33" s="61">
        <f t="shared" si="4"/>
        <v>0</v>
      </c>
      <c r="AP33" s="61">
        <f t="shared" si="4"/>
        <v>0</v>
      </c>
      <c r="AQ33" s="61">
        <f t="shared" si="4"/>
        <v>0</v>
      </c>
      <c r="AR33" s="61">
        <f t="shared" si="4"/>
        <v>0</v>
      </c>
      <c r="AS33" s="61">
        <f t="shared" si="4"/>
        <v>0</v>
      </c>
      <c r="AT33" s="61">
        <f t="shared" si="4"/>
        <v>0</v>
      </c>
      <c r="AU33" s="61">
        <f t="shared" si="4"/>
        <v>0</v>
      </c>
      <c r="AV33" s="61">
        <f t="shared" si="4"/>
        <v>0</v>
      </c>
      <c r="AW33" s="61">
        <f t="shared" si="4"/>
        <v>0</v>
      </c>
      <c r="AX33" s="61">
        <f t="shared" si="4"/>
        <v>0</v>
      </c>
      <c r="AY33" s="61">
        <f t="shared" si="4"/>
        <v>0</v>
      </c>
      <c r="AZ33" s="61">
        <f t="shared" si="4"/>
        <v>0</v>
      </c>
      <c r="BA33" s="61">
        <f t="shared" si="4"/>
        <v>0</v>
      </c>
      <c r="BB33" s="61">
        <f t="shared" si="4"/>
        <v>0</v>
      </c>
      <c r="BC33" s="61">
        <f t="shared" si="4"/>
        <v>0</v>
      </c>
      <c r="BD33" s="61">
        <f t="shared" si="4"/>
        <v>0</v>
      </c>
      <c r="BE33" s="61">
        <f t="shared" si="4"/>
        <v>0</v>
      </c>
      <c r="BF33" s="61">
        <f t="shared" si="4"/>
        <v>0</v>
      </c>
      <c r="BG33" s="61">
        <f t="shared" si="4"/>
        <v>0</v>
      </c>
      <c r="BH33" s="61">
        <f t="shared" si="4"/>
        <v>0</v>
      </c>
      <c r="BI33" s="61">
        <f t="shared" si="4"/>
        <v>0</v>
      </c>
      <c r="BJ33" s="61">
        <f t="shared" si="4"/>
        <v>0</v>
      </c>
      <c r="BK33" s="61">
        <f t="shared" si="4"/>
        <v>0</v>
      </c>
      <c r="BL33" s="61">
        <f t="shared" si="4"/>
        <v>0</v>
      </c>
      <c r="BM33" s="61">
        <f t="shared" si="4"/>
        <v>0</v>
      </c>
      <c r="BN33" s="61">
        <f t="shared" si="4"/>
        <v>0</v>
      </c>
      <c r="BO33" s="61">
        <f t="shared" si="4"/>
        <v>0</v>
      </c>
      <c r="BP33" s="61">
        <f t="shared" si="4"/>
        <v>0</v>
      </c>
      <c r="BQ33" s="61">
        <f t="shared" ref="BQ33:BY33" si="5">SUM(BQ28:BQ32)</f>
        <v>0</v>
      </c>
      <c r="BR33" s="61">
        <f t="shared" si="5"/>
        <v>0</v>
      </c>
      <c r="BS33" s="61">
        <f t="shared" si="5"/>
        <v>0</v>
      </c>
      <c r="BT33" s="61">
        <f t="shared" si="5"/>
        <v>0</v>
      </c>
      <c r="BU33" s="61">
        <f t="shared" si="5"/>
        <v>0</v>
      </c>
      <c r="BV33" s="61">
        <f t="shared" si="5"/>
        <v>0</v>
      </c>
      <c r="BW33" s="61">
        <f t="shared" si="5"/>
        <v>206400</v>
      </c>
      <c r="BX33" s="61">
        <f t="shared" si="5"/>
        <v>0</v>
      </c>
      <c r="BY33" s="42">
        <f t="shared" si="5"/>
        <v>0</v>
      </c>
    </row>
    <row r="34" spans="1:77" x14ac:dyDescent="0.2">
      <c r="A34" s="6"/>
      <c r="B34" s="110"/>
      <c r="C34" s="111"/>
      <c r="D34" s="111"/>
      <c r="E34" s="56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7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45"/>
      <c r="AJ34" s="45"/>
      <c r="AK34" s="45"/>
      <c r="AL34" s="58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7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7"/>
      <c r="BM34" s="55"/>
      <c r="BN34" s="55"/>
      <c r="BO34" s="55"/>
      <c r="BP34" s="55"/>
      <c r="BQ34" s="55"/>
      <c r="BR34" s="55"/>
      <c r="BS34" s="55"/>
      <c r="BT34" s="48"/>
      <c r="BU34" s="55"/>
      <c r="BV34" s="55"/>
      <c r="BW34" s="55"/>
      <c r="BX34" s="55"/>
      <c r="BY34" s="45"/>
    </row>
    <row r="35" spans="1:77" x14ac:dyDescent="0.2">
      <c r="A35" s="6"/>
      <c r="B35" s="100" t="s">
        <v>69</v>
      </c>
      <c r="C35" s="102"/>
      <c r="D35" s="102"/>
      <c r="E35" s="56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7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45"/>
      <c r="AJ35" s="45"/>
      <c r="AK35" s="45"/>
      <c r="AL35" s="58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7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7"/>
      <c r="BM35" s="55"/>
      <c r="BN35" s="55"/>
      <c r="BO35" s="55"/>
      <c r="BP35" s="55"/>
      <c r="BQ35" s="55"/>
      <c r="BR35" s="55"/>
      <c r="BS35" s="55"/>
      <c r="BT35" s="48"/>
      <c r="BU35" s="55"/>
      <c r="BV35" s="55"/>
      <c r="BW35" s="55"/>
      <c r="BX35" s="55"/>
      <c r="BY35" s="45"/>
    </row>
    <row r="36" spans="1:77" x14ac:dyDescent="0.2">
      <c r="A36" s="7" t="s">
        <v>68</v>
      </c>
      <c r="B36" s="104" t="s">
        <v>70</v>
      </c>
      <c r="C36" s="102"/>
      <c r="D36" s="102"/>
      <c r="E36" s="59">
        <v>0</v>
      </c>
      <c r="F36" s="54">
        <v>0</v>
      </c>
      <c r="G36" s="55"/>
      <c r="H36" s="54">
        <v>0</v>
      </c>
      <c r="I36" s="54">
        <v>0</v>
      </c>
      <c r="J36" s="55"/>
      <c r="K36" s="54">
        <v>0</v>
      </c>
      <c r="L36" s="54">
        <v>0</v>
      </c>
      <c r="M36" s="55"/>
      <c r="N36" s="54">
        <v>0</v>
      </c>
      <c r="O36" s="54">
        <v>0</v>
      </c>
      <c r="P36" s="55"/>
      <c r="Q36" s="54">
        <v>0</v>
      </c>
      <c r="R36" s="54">
        <v>0</v>
      </c>
      <c r="S36" s="57"/>
      <c r="T36" s="54">
        <v>0</v>
      </c>
      <c r="U36" s="54">
        <v>0</v>
      </c>
      <c r="V36" s="55"/>
      <c r="W36" s="54">
        <v>0</v>
      </c>
      <c r="X36" s="54">
        <v>0</v>
      </c>
      <c r="Y36" s="55"/>
      <c r="Z36" s="54">
        <v>0</v>
      </c>
      <c r="AA36" s="54">
        <v>0</v>
      </c>
      <c r="AB36" s="55"/>
      <c r="AC36" s="54">
        <v>0</v>
      </c>
      <c r="AD36" s="54">
        <v>0</v>
      </c>
      <c r="AE36" s="55"/>
      <c r="AF36" s="54">
        <v>0</v>
      </c>
      <c r="AG36" s="54">
        <v>0</v>
      </c>
      <c r="AH36" s="55"/>
      <c r="AI36" s="44">
        <v>0</v>
      </c>
      <c r="AJ36" s="44">
        <v>0</v>
      </c>
      <c r="AK36" s="45"/>
      <c r="AL36" s="60">
        <v>0</v>
      </c>
      <c r="AM36" s="54">
        <v>0</v>
      </c>
      <c r="AN36" s="55"/>
      <c r="AO36" s="54">
        <v>0</v>
      </c>
      <c r="AP36" s="54">
        <v>0</v>
      </c>
      <c r="AQ36" s="55"/>
      <c r="AR36" s="54">
        <v>0</v>
      </c>
      <c r="AS36" s="54">
        <v>0</v>
      </c>
      <c r="AT36" s="55"/>
      <c r="AU36" s="54">
        <v>0</v>
      </c>
      <c r="AV36" s="54">
        <v>0</v>
      </c>
      <c r="AW36" s="57"/>
      <c r="AX36" s="54">
        <v>0</v>
      </c>
      <c r="AY36" s="54">
        <v>0</v>
      </c>
      <c r="AZ36" s="55"/>
      <c r="BA36" s="54">
        <v>0</v>
      </c>
      <c r="BB36" s="54">
        <v>0</v>
      </c>
      <c r="BC36" s="55"/>
      <c r="BD36" s="54">
        <v>0</v>
      </c>
      <c r="BE36" s="54">
        <v>0</v>
      </c>
      <c r="BF36" s="55"/>
      <c r="BG36" s="54">
        <v>0</v>
      </c>
      <c r="BH36" s="54">
        <v>0</v>
      </c>
      <c r="BI36" s="55"/>
      <c r="BJ36" s="54">
        <v>0</v>
      </c>
      <c r="BK36" s="54">
        <v>0</v>
      </c>
      <c r="BL36" s="57"/>
      <c r="BM36" s="54">
        <v>0</v>
      </c>
      <c r="BN36" s="54">
        <v>0</v>
      </c>
      <c r="BO36" s="55"/>
      <c r="BP36" s="54">
        <v>0</v>
      </c>
      <c r="BQ36" s="54">
        <v>0</v>
      </c>
      <c r="BR36" s="55"/>
      <c r="BS36" s="54">
        <v>0</v>
      </c>
      <c r="BT36" s="48"/>
      <c r="BU36" s="55"/>
      <c r="BV36" s="55"/>
      <c r="BW36" s="54">
        <v>0</v>
      </c>
      <c r="BX36" s="54">
        <v>0</v>
      </c>
      <c r="BY36" s="45"/>
    </row>
    <row r="37" spans="1:77" x14ac:dyDescent="0.2">
      <c r="A37" s="7" t="s">
        <v>71</v>
      </c>
      <c r="B37" s="104" t="s">
        <v>72</v>
      </c>
      <c r="C37" s="102"/>
      <c r="D37" s="102"/>
      <c r="E37" s="59">
        <v>0</v>
      </c>
      <c r="F37" s="54">
        <v>0</v>
      </c>
      <c r="G37" s="55"/>
      <c r="H37" s="54">
        <v>0</v>
      </c>
      <c r="I37" s="54">
        <v>0</v>
      </c>
      <c r="J37" s="55"/>
      <c r="K37" s="54">
        <v>0</v>
      </c>
      <c r="L37" s="54">
        <v>0</v>
      </c>
      <c r="M37" s="55"/>
      <c r="N37" s="54">
        <v>0</v>
      </c>
      <c r="O37" s="54">
        <v>0</v>
      </c>
      <c r="P37" s="55"/>
      <c r="Q37" s="54">
        <v>0</v>
      </c>
      <c r="R37" s="54">
        <v>0</v>
      </c>
      <c r="S37" s="57"/>
      <c r="T37" s="54">
        <v>0</v>
      </c>
      <c r="U37" s="54">
        <v>0</v>
      </c>
      <c r="V37" s="55"/>
      <c r="W37" s="54">
        <v>0</v>
      </c>
      <c r="X37" s="54">
        <v>0</v>
      </c>
      <c r="Y37" s="55"/>
      <c r="Z37" s="54">
        <v>0</v>
      </c>
      <c r="AA37" s="54">
        <v>0</v>
      </c>
      <c r="AB37" s="55"/>
      <c r="AC37" s="54">
        <v>0</v>
      </c>
      <c r="AD37" s="54">
        <v>0</v>
      </c>
      <c r="AE37" s="55"/>
      <c r="AF37" s="54">
        <v>0</v>
      </c>
      <c r="AG37" s="54">
        <v>0</v>
      </c>
      <c r="AH37" s="55"/>
      <c r="AI37" s="44">
        <v>0</v>
      </c>
      <c r="AJ37" s="44">
        <v>0</v>
      </c>
      <c r="AK37" s="45"/>
      <c r="AL37" s="60">
        <v>0</v>
      </c>
      <c r="AM37" s="54">
        <v>0</v>
      </c>
      <c r="AN37" s="55"/>
      <c r="AO37" s="54">
        <v>0</v>
      </c>
      <c r="AP37" s="54">
        <v>0</v>
      </c>
      <c r="AQ37" s="55"/>
      <c r="AR37" s="54">
        <v>0</v>
      </c>
      <c r="AS37" s="54">
        <v>0</v>
      </c>
      <c r="AT37" s="55"/>
      <c r="AU37" s="54">
        <v>0</v>
      </c>
      <c r="AV37" s="54">
        <v>0</v>
      </c>
      <c r="AW37" s="57"/>
      <c r="AX37" s="54">
        <v>0</v>
      </c>
      <c r="AY37" s="54">
        <v>0</v>
      </c>
      <c r="AZ37" s="55"/>
      <c r="BA37" s="54">
        <v>0</v>
      </c>
      <c r="BB37" s="54">
        <v>0</v>
      </c>
      <c r="BC37" s="55"/>
      <c r="BD37" s="54">
        <v>0</v>
      </c>
      <c r="BE37" s="54">
        <v>0</v>
      </c>
      <c r="BF37" s="55"/>
      <c r="BG37" s="54">
        <v>0</v>
      </c>
      <c r="BH37" s="54">
        <v>0</v>
      </c>
      <c r="BI37" s="55"/>
      <c r="BJ37" s="54">
        <v>0</v>
      </c>
      <c r="BK37" s="54">
        <v>0</v>
      </c>
      <c r="BL37" s="57"/>
      <c r="BM37" s="54">
        <v>0</v>
      </c>
      <c r="BN37" s="54">
        <v>0</v>
      </c>
      <c r="BO37" s="55"/>
      <c r="BP37" s="54">
        <v>0</v>
      </c>
      <c r="BQ37" s="54">
        <v>0</v>
      </c>
      <c r="BR37" s="55"/>
      <c r="BS37" s="54">
        <v>0</v>
      </c>
      <c r="BT37" s="48"/>
      <c r="BU37" s="55"/>
      <c r="BV37" s="55"/>
      <c r="BW37" s="54">
        <v>0</v>
      </c>
      <c r="BX37" s="54">
        <v>0</v>
      </c>
      <c r="BY37" s="45"/>
    </row>
    <row r="38" spans="1:77" x14ac:dyDescent="0.2">
      <c r="A38" s="7" t="s">
        <v>73</v>
      </c>
      <c r="B38" s="104" t="s">
        <v>74</v>
      </c>
      <c r="C38" s="102"/>
      <c r="D38" s="102"/>
      <c r="E38" s="59">
        <v>0</v>
      </c>
      <c r="F38" s="54">
        <v>0</v>
      </c>
      <c r="G38" s="55"/>
      <c r="H38" s="54">
        <v>0</v>
      </c>
      <c r="I38" s="54">
        <v>0</v>
      </c>
      <c r="J38" s="55"/>
      <c r="K38" s="54">
        <v>0</v>
      </c>
      <c r="L38" s="54">
        <v>0</v>
      </c>
      <c r="M38" s="55"/>
      <c r="N38" s="54">
        <v>0</v>
      </c>
      <c r="O38" s="54">
        <v>0</v>
      </c>
      <c r="P38" s="55"/>
      <c r="Q38" s="54">
        <v>0</v>
      </c>
      <c r="R38" s="54">
        <v>0</v>
      </c>
      <c r="S38" s="57"/>
      <c r="T38" s="54">
        <v>0</v>
      </c>
      <c r="U38" s="54">
        <v>0</v>
      </c>
      <c r="V38" s="55"/>
      <c r="W38" s="54">
        <v>0</v>
      </c>
      <c r="X38" s="54">
        <v>0</v>
      </c>
      <c r="Y38" s="55"/>
      <c r="Z38" s="54">
        <v>0</v>
      </c>
      <c r="AA38" s="54">
        <v>0</v>
      </c>
      <c r="AB38" s="55"/>
      <c r="AC38" s="54">
        <v>0</v>
      </c>
      <c r="AD38" s="54">
        <v>0</v>
      </c>
      <c r="AE38" s="55"/>
      <c r="AF38" s="54">
        <v>0</v>
      </c>
      <c r="AG38" s="54">
        <v>0</v>
      </c>
      <c r="AH38" s="55"/>
      <c r="AI38" s="44">
        <v>0</v>
      </c>
      <c r="AJ38" s="44">
        <v>0</v>
      </c>
      <c r="AK38" s="45"/>
      <c r="AL38" s="60">
        <v>0</v>
      </c>
      <c r="AM38" s="54">
        <v>0</v>
      </c>
      <c r="AN38" s="55"/>
      <c r="AO38" s="54">
        <v>0</v>
      </c>
      <c r="AP38" s="54">
        <v>0</v>
      </c>
      <c r="AQ38" s="55"/>
      <c r="AR38" s="54">
        <v>0</v>
      </c>
      <c r="AS38" s="54">
        <v>0</v>
      </c>
      <c r="AT38" s="55"/>
      <c r="AU38" s="54">
        <v>0</v>
      </c>
      <c r="AV38" s="54">
        <v>0</v>
      </c>
      <c r="AW38" s="57"/>
      <c r="AX38" s="54">
        <v>0</v>
      </c>
      <c r="AY38" s="54">
        <v>0</v>
      </c>
      <c r="AZ38" s="55"/>
      <c r="BA38" s="54">
        <v>0</v>
      </c>
      <c r="BB38" s="54">
        <v>0</v>
      </c>
      <c r="BC38" s="55"/>
      <c r="BD38" s="54">
        <v>0</v>
      </c>
      <c r="BE38" s="54">
        <v>0</v>
      </c>
      <c r="BF38" s="55"/>
      <c r="BG38" s="54">
        <v>0</v>
      </c>
      <c r="BH38" s="54">
        <v>0</v>
      </c>
      <c r="BI38" s="55"/>
      <c r="BJ38" s="54">
        <v>0</v>
      </c>
      <c r="BK38" s="54">
        <v>0</v>
      </c>
      <c r="BL38" s="57"/>
      <c r="BM38" s="54">
        <v>0</v>
      </c>
      <c r="BN38" s="54">
        <v>0</v>
      </c>
      <c r="BO38" s="55"/>
      <c r="BP38" s="54">
        <v>0</v>
      </c>
      <c r="BQ38" s="54">
        <v>0</v>
      </c>
      <c r="BR38" s="55"/>
      <c r="BS38" s="54">
        <v>0</v>
      </c>
      <c r="BT38" s="48"/>
      <c r="BU38" s="55"/>
      <c r="BV38" s="55"/>
      <c r="BW38" s="54">
        <v>0</v>
      </c>
      <c r="BX38" s="54">
        <v>0</v>
      </c>
      <c r="BY38" s="45"/>
    </row>
    <row r="39" spans="1:77" x14ac:dyDescent="0.2">
      <c r="A39" s="7" t="s">
        <v>75</v>
      </c>
      <c r="B39" s="104" t="s">
        <v>76</v>
      </c>
      <c r="C39" s="102"/>
      <c r="D39" s="102"/>
      <c r="E39" s="59">
        <v>0</v>
      </c>
      <c r="F39" s="54">
        <v>0</v>
      </c>
      <c r="G39" s="55"/>
      <c r="H39" s="54">
        <v>0</v>
      </c>
      <c r="I39" s="54">
        <v>0</v>
      </c>
      <c r="J39" s="55"/>
      <c r="K39" s="54">
        <v>0</v>
      </c>
      <c r="L39" s="54">
        <v>0</v>
      </c>
      <c r="M39" s="55"/>
      <c r="N39" s="54">
        <v>0</v>
      </c>
      <c r="O39" s="54">
        <v>0</v>
      </c>
      <c r="P39" s="55"/>
      <c r="Q39" s="54">
        <v>0</v>
      </c>
      <c r="R39" s="54">
        <v>0</v>
      </c>
      <c r="S39" s="57"/>
      <c r="T39" s="54">
        <v>0</v>
      </c>
      <c r="U39" s="54">
        <v>0</v>
      </c>
      <c r="V39" s="55"/>
      <c r="W39" s="54">
        <v>0</v>
      </c>
      <c r="X39" s="54">
        <v>0</v>
      </c>
      <c r="Y39" s="55"/>
      <c r="Z39" s="54">
        <v>0</v>
      </c>
      <c r="AA39" s="54">
        <v>0</v>
      </c>
      <c r="AB39" s="55"/>
      <c r="AC39" s="54">
        <v>0</v>
      </c>
      <c r="AD39" s="54">
        <v>0</v>
      </c>
      <c r="AE39" s="55"/>
      <c r="AF39" s="54">
        <v>0</v>
      </c>
      <c r="AG39" s="54">
        <v>0</v>
      </c>
      <c r="AH39" s="55"/>
      <c r="AI39" s="44">
        <v>0</v>
      </c>
      <c r="AJ39" s="44">
        <v>0</v>
      </c>
      <c r="AK39" s="45"/>
      <c r="AL39" s="60">
        <v>0</v>
      </c>
      <c r="AM39" s="54">
        <v>0</v>
      </c>
      <c r="AN39" s="55"/>
      <c r="AO39" s="54">
        <v>0</v>
      </c>
      <c r="AP39" s="54">
        <v>0</v>
      </c>
      <c r="AQ39" s="55"/>
      <c r="AR39" s="54">
        <v>0</v>
      </c>
      <c r="AS39" s="54">
        <v>0</v>
      </c>
      <c r="AT39" s="55"/>
      <c r="AU39" s="54">
        <v>0</v>
      </c>
      <c r="AV39" s="54">
        <v>0</v>
      </c>
      <c r="AW39" s="57"/>
      <c r="AX39" s="54">
        <v>0</v>
      </c>
      <c r="AY39" s="54">
        <v>0</v>
      </c>
      <c r="AZ39" s="55"/>
      <c r="BA39" s="54">
        <v>0</v>
      </c>
      <c r="BB39" s="54">
        <v>0</v>
      </c>
      <c r="BC39" s="55"/>
      <c r="BD39" s="54">
        <v>0</v>
      </c>
      <c r="BE39" s="54">
        <v>0</v>
      </c>
      <c r="BF39" s="55"/>
      <c r="BG39" s="54">
        <v>0</v>
      </c>
      <c r="BH39" s="54">
        <v>0</v>
      </c>
      <c r="BI39" s="55"/>
      <c r="BJ39" s="54">
        <v>0</v>
      </c>
      <c r="BK39" s="54">
        <v>0</v>
      </c>
      <c r="BL39" s="57"/>
      <c r="BM39" s="54">
        <v>0</v>
      </c>
      <c r="BN39" s="54">
        <v>0</v>
      </c>
      <c r="BO39" s="55"/>
      <c r="BP39" s="54">
        <v>0</v>
      </c>
      <c r="BQ39" s="54">
        <v>0</v>
      </c>
      <c r="BR39" s="55"/>
      <c r="BS39" s="54">
        <v>0</v>
      </c>
      <c r="BT39" s="48"/>
      <c r="BU39" s="55"/>
      <c r="BV39" s="55"/>
      <c r="BW39" s="54">
        <v>0</v>
      </c>
      <c r="BX39" s="54">
        <v>0</v>
      </c>
      <c r="BY39" s="45"/>
    </row>
    <row r="40" spans="1:77" s="16" customFormat="1" x14ac:dyDescent="0.2">
      <c r="A40" s="14" t="s">
        <v>47</v>
      </c>
      <c r="B40" s="108" t="s">
        <v>77</v>
      </c>
      <c r="C40" s="109"/>
      <c r="D40" s="109"/>
      <c r="E40" s="61">
        <f>SUM(E36:E39)</f>
        <v>0</v>
      </c>
      <c r="F40" s="61">
        <f t="shared" ref="F40:BP40" si="6">SUM(F36:F39)</f>
        <v>0</v>
      </c>
      <c r="G40" s="61">
        <f t="shared" si="6"/>
        <v>0</v>
      </c>
      <c r="H40" s="61">
        <f t="shared" si="6"/>
        <v>0</v>
      </c>
      <c r="I40" s="61">
        <f t="shared" si="6"/>
        <v>0</v>
      </c>
      <c r="J40" s="61">
        <f t="shared" si="6"/>
        <v>0</v>
      </c>
      <c r="K40" s="61">
        <f t="shared" si="6"/>
        <v>0</v>
      </c>
      <c r="L40" s="61">
        <f t="shared" si="6"/>
        <v>0</v>
      </c>
      <c r="M40" s="61">
        <f t="shared" si="6"/>
        <v>0</v>
      </c>
      <c r="N40" s="61">
        <f t="shared" si="6"/>
        <v>0</v>
      </c>
      <c r="O40" s="61">
        <f t="shared" si="6"/>
        <v>0</v>
      </c>
      <c r="P40" s="61">
        <f t="shared" si="6"/>
        <v>0</v>
      </c>
      <c r="Q40" s="61">
        <f t="shared" si="6"/>
        <v>0</v>
      </c>
      <c r="R40" s="61">
        <f t="shared" si="6"/>
        <v>0</v>
      </c>
      <c r="S40" s="61">
        <f t="shared" si="6"/>
        <v>0</v>
      </c>
      <c r="T40" s="61">
        <f t="shared" si="6"/>
        <v>0</v>
      </c>
      <c r="U40" s="61">
        <f t="shared" si="6"/>
        <v>0</v>
      </c>
      <c r="V40" s="61">
        <f t="shared" si="6"/>
        <v>0</v>
      </c>
      <c r="W40" s="61">
        <f t="shared" si="6"/>
        <v>0</v>
      </c>
      <c r="X40" s="61">
        <f t="shared" si="6"/>
        <v>0</v>
      </c>
      <c r="Y40" s="61">
        <f t="shared" si="6"/>
        <v>0</v>
      </c>
      <c r="Z40" s="61">
        <f t="shared" si="6"/>
        <v>0</v>
      </c>
      <c r="AA40" s="61">
        <f t="shared" si="6"/>
        <v>0</v>
      </c>
      <c r="AB40" s="61">
        <f t="shared" si="6"/>
        <v>0</v>
      </c>
      <c r="AC40" s="61">
        <f t="shared" si="6"/>
        <v>0</v>
      </c>
      <c r="AD40" s="61">
        <f t="shared" si="6"/>
        <v>0</v>
      </c>
      <c r="AE40" s="61">
        <f t="shared" si="6"/>
        <v>0</v>
      </c>
      <c r="AF40" s="61">
        <f t="shared" si="6"/>
        <v>0</v>
      </c>
      <c r="AG40" s="61">
        <f t="shared" si="6"/>
        <v>0</v>
      </c>
      <c r="AH40" s="61">
        <f t="shared" si="6"/>
        <v>0</v>
      </c>
      <c r="AI40" s="42">
        <f t="shared" si="6"/>
        <v>0</v>
      </c>
      <c r="AJ40" s="42">
        <f t="shared" si="6"/>
        <v>0</v>
      </c>
      <c r="AK40" s="42">
        <f t="shared" si="6"/>
        <v>0</v>
      </c>
      <c r="AL40" s="62">
        <f t="shared" si="6"/>
        <v>0</v>
      </c>
      <c r="AM40" s="61">
        <f t="shared" si="6"/>
        <v>0</v>
      </c>
      <c r="AN40" s="61">
        <f t="shared" si="6"/>
        <v>0</v>
      </c>
      <c r="AO40" s="61">
        <f t="shared" si="6"/>
        <v>0</v>
      </c>
      <c r="AP40" s="61">
        <f t="shared" si="6"/>
        <v>0</v>
      </c>
      <c r="AQ40" s="61">
        <f t="shared" si="6"/>
        <v>0</v>
      </c>
      <c r="AR40" s="61">
        <f t="shared" si="6"/>
        <v>0</v>
      </c>
      <c r="AS40" s="61">
        <f t="shared" si="6"/>
        <v>0</v>
      </c>
      <c r="AT40" s="61">
        <f t="shared" si="6"/>
        <v>0</v>
      </c>
      <c r="AU40" s="61">
        <f t="shared" si="6"/>
        <v>0</v>
      </c>
      <c r="AV40" s="61">
        <f t="shared" si="6"/>
        <v>0</v>
      </c>
      <c r="AW40" s="61">
        <f t="shared" si="6"/>
        <v>0</v>
      </c>
      <c r="AX40" s="61">
        <f t="shared" si="6"/>
        <v>0</v>
      </c>
      <c r="AY40" s="61">
        <f t="shared" si="6"/>
        <v>0</v>
      </c>
      <c r="AZ40" s="61">
        <f t="shared" si="6"/>
        <v>0</v>
      </c>
      <c r="BA40" s="61">
        <f t="shared" si="6"/>
        <v>0</v>
      </c>
      <c r="BB40" s="61">
        <f t="shared" si="6"/>
        <v>0</v>
      </c>
      <c r="BC40" s="61">
        <f t="shared" si="6"/>
        <v>0</v>
      </c>
      <c r="BD40" s="61">
        <f t="shared" si="6"/>
        <v>0</v>
      </c>
      <c r="BE40" s="61">
        <f t="shared" si="6"/>
        <v>0</v>
      </c>
      <c r="BF40" s="61">
        <f t="shared" si="6"/>
        <v>0</v>
      </c>
      <c r="BG40" s="61">
        <f t="shared" si="6"/>
        <v>0</v>
      </c>
      <c r="BH40" s="61">
        <f t="shared" si="6"/>
        <v>0</v>
      </c>
      <c r="BI40" s="61">
        <f t="shared" si="6"/>
        <v>0</v>
      </c>
      <c r="BJ40" s="61">
        <f t="shared" si="6"/>
        <v>0</v>
      </c>
      <c r="BK40" s="61">
        <f t="shared" si="6"/>
        <v>0</v>
      </c>
      <c r="BL40" s="61">
        <f t="shared" si="6"/>
        <v>0</v>
      </c>
      <c r="BM40" s="61">
        <f t="shared" si="6"/>
        <v>0</v>
      </c>
      <c r="BN40" s="61">
        <f t="shared" si="6"/>
        <v>0</v>
      </c>
      <c r="BO40" s="61">
        <f t="shared" si="6"/>
        <v>0</v>
      </c>
      <c r="BP40" s="61">
        <f t="shared" si="6"/>
        <v>0</v>
      </c>
      <c r="BQ40" s="61">
        <f t="shared" ref="BQ40:BY40" si="7">SUM(BQ36:BQ39)</f>
        <v>0</v>
      </c>
      <c r="BR40" s="61">
        <f t="shared" si="7"/>
        <v>0</v>
      </c>
      <c r="BS40" s="61">
        <f t="shared" si="7"/>
        <v>0</v>
      </c>
      <c r="BT40" s="61">
        <f t="shared" si="7"/>
        <v>0</v>
      </c>
      <c r="BU40" s="61">
        <f t="shared" si="7"/>
        <v>0</v>
      </c>
      <c r="BV40" s="61">
        <f t="shared" si="7"/>
        <v>0</v>
      </c>
      <c r="BW40" s="61">
        <f t="shared" si="7"/>
        <v>0</v>
      </c>
      <c r="BX40" s="61">
        <f t="shared" si="7"/>
        <v>0</v>
      </c>
      <c r="BY40" s="42">
        <f t="shared" si="7"/>
        <v>0</v>
      </c>
    </row>
    <row r="41" spans="1:77" x14ac:dyDescent="0.2">
      <c r="A41" s="6"/>
      <c r="B41" s="110"/>
      <c r="C41" s="111"/>
      <c r="D41" s="111"/>
      <c r="E41" s="56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7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45"/>
      <c r="AJ41" s="45"/>
      <c r="AK41" s="45"/>
      <c r="AL41" s="58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7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7"/>
      <c r="BM41" s="55"/>
      <c r="BN41" s="55"/>
      <c r="BO41" s="55"/>
      <c r="BP41" s="55"/>
      <c r="BQ41" s="55"/>
      <c r="BR41" s="55"/>
      <c r="BS41" s="55"/>
      <c r="BT41" s="48"/>
      <c r="BU41" s="55"/>
      <c r="BV41" s="55"/>
      <c r="BW41" s="55"/>
      <c r="BX41" s="55"/>
      <c r="BY41" s="45"/>
    </row>
    <row r="42" spans="1:77" x14ac:dyDescent="0.2">
      <c r="A42" s="6"/>
      <c r="B42" s="100" t="s">
        <v>128</v>
      </c>
      <c r="C42" s="102"/>
      <c r="D42" s="102"/>
      <c r="E42" s="56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7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45"/>
      <c r="AJ42" s="45"/>
      <c r="AK42" s="45"/>
      <c r="AL42" s="58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7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7"/>
      <c r="BM42" s="55"/>
      <c r="BN42" s="55"/>
      <c r="BO42" s="55"/>
      <c r="BP42" s="55"/>
      <c r="BQ42" s="55"/>
      <c r="BR42" s="55"/>
      <c r="BS42" s="55"/>
      <c r="BT42" s="48"/>
      <c r="BU42" s="55"/>
      <c r="BV42" s="55"/>
      <c r="BW42" s="55"/>
      <c r="BX42" s="55"/>
      <c r="BY42" s="45"/>
    </row>
    <row r="43" spans="1:77" x14ac:dyDescent="0.2">
      <c r="A43" s="7" t="s">
        <v>78</v>
      </c>
      <c r="B43" s="104" t="s">
        <v>79</v>
      </c>
      <c r="C43" s="102"/>
      <c r="D43" s="102"/>
      <c r="E43" s="59">
        <v>0</v>
      </c>
      <c r="F43" s="54">
        <v>0</v>
      </c>
      <c r="G43" s="55"/>
      <c r="H43" s="54">
        <v>0</v>
      </c>
      <c r="I43" s="54">
        <v>0</v>
      </c>
      <c r="J43" s="55"/>
      <c r="K43" s="54">
        <v>0</v>
      </c>
      <c r="L43" s="54">
        <v>0</v>
      </c>
      <c r="M43" s="55"/>
      <c r="N43" s="54">
        <v>0</v>
      </c>
      <c r="O43" s="54">
        <v>0</v>
      </c>
      <c r="P43" s="55"/>
      <c r="Q43" s="54">
        <v>0</v>
      </c>
      <c r="R43" s="54">
        <v>0</v>
      </c>
      <c r="S43" s="57"/>
      <c r="T43" s="54">
        <v>0</v>
      </c>
      <c r="U43" s="54">
        <v>0</v>
      </c>
      <c r="V43" s="55"/>
      <c r="W43" s="54">
        <v>0</v>
      </c>
      <c r="X43" s="54">
        <v>0</v>
      </c>
      <c r="Y43" s="55"/>
      <c r="Z43" s="54">
        <v>0</v>
      </c>
      <c r="AA43" s="54">
        <v>0</v>
      </c>
      <c r="AB43" s="55"/>
      <c r="AC43" s="54">
        <v>0</v>
      </c>
      <c r="AD43" s="55"/>
      <c r="AE43" s="55"/>
      <c r="AF43" s="54">
        <v>0</v>
      </c>
      <c r="AG43" s="54">
        <v>0</v>
      </c>
      <c r="AH43" s="55"/>
      <c r="AI43" s="44">
        <v>0</v>
      </c>
      <c r="AJ43" s="44">
        <v>0</v>
      </c>
      <c r="AK43" s="45"/>
      <c r="AL43" s="60">
        <v>0</v>
      </c>
      <c r="AM43" s="54">
        <v>0</v>
      </c>
      <c r="AN43" s="55"/>
      <c r="AO43" s="54">
        <v>0</v>
      </c>
      <c r="AP43" s="54">
        <v>0</v>
      </c>
      <c r="AQ43" s="55"/>
      <c r="AR43" s="54">
        <v>0</v>
      </c>
      <c r="AS43" s="54">
        <v>0</v>
      </c>
      <c r="AT43" s="55"/>
      <c r="AU43" s="54">
        <v>0</v>
      </c>
      <c r="AV43" s="54">
        <v>0</v>
      </c>
      <c r="AW43" s="57"/>
      <c r="AX43" s="54">
        <v>0</v>
      </c>
      <c r="AY43" s="54">
        <v>0</v>
      </c>
      <c r="AZ43" s="55"/>
      <c r="BA43" s="54">
        <v>0</v>
      </c>
      <c r="BB43" s="54">
        <v>0</v>
      </c>
      <c r="BC43" s="55"/>
      <c r="BD43" s="54">
        <v>0</v>
      </c>
      <c r="BE43" s="54">
        <v>0</v>
      </c>
      <c r="BF43" s="55"/>
      <c r="BG43" s="54">
        <v>0</v>
      </c>
      <c r="BH43" s="54">
        <v>0</v>
      </c>
      <c r="BI43" s="55"/>
      <c r="BJ43" s="54">
        <v>0</v>
      </c>
      <c r="BK43" s="54">
        <v>0</v>
      </c>
      <c r="BL43" s="57"/>
      <c r="BM43" s="54">
        <v>0</v>
      </c>
      <c r="BN43" s="54">
        <v>0</v>
      </c>
      <c r="BO43" s="55"/>
      <c r="BP43" s="54">
        <v>0</v>
      </c>
      <c r="BQ43" s="54">
        <v>0</v>
      </c>
      <c r="BR43" s="55"/>
      <c r="BS43" s="54">
        <v>0</v>
      </c>
      <c r="BT43" s="48"/>
      <c r="BU43" s="55"/>
      <c r="BV43" s="55"/>
      <c r="BW43" s="54">
        <v>0</v>
      </c>
      <c r="BX43" s="54">
        <v>0</v>
      </c>
      <c r="BY43" s="45"/>
    </row>
    <row r="44" spans="1:77" x14ac:dyDescent="0.2">
      <c r="A44" s="7" t="s">
        <v>80</v>
      </c>
      <c r="B44" s="104" t="s">
        <v>81</v>
      </c>
      <c r="C44" s="102"/>
      <c r="D44" s="102"/>
      <c r="E44" s="59">
        <v>0</v>
      </c>
      <c r="F44" s="54">
        <v>0</v>
      </c>
      <c r="G44" s="55"/>
      <c r="H44" s="54">
        <v>0</v>
      </c>
      <c r="I44" s="54">
        <v>0</v>
      </c>
      <c r="J44" s="55"/>
      <c r="K44" s="54">
        <v>0</v>
      </c>
      <c r="L44" s="54">
        <v>0</v>
      </c>
      <c r="M44" s="55"/>
      <c r="N44" s="54">
        <v>0</v>
      </c>
      <c r="O44" s="54">
        <v>0</v>
      </c>
      <c r="P44" s="55"/>
      <c r="Q44" s="54">
        <v>0</v>
      </c>
      <c r="R44" s="54">
        <v>0</v>
      </c>
      <c r="S44" s="57"/>
      <c r="T44" s="54">
        <v>0</v>
      </c>
      <c r="U44" s="54">
        <v>0</v>
      </c>
      <c r="V44" s="55"/>
      <c r="W44" s="54">
        <v>0</v>
      </c>
      <c r="X44" s="54">
        <v>0</v>
      </c>
      <c r="Y44" s="55"/>
      <c r="Z44" s="54">
        <v>0</v>
      </c>
      <c r="AA44" s="54">
        <v>0</v>
      </c>
      <c r="AB44" s="55"/>
      <c r="AC44" s="54">
        <v>0</v>
      </c>
      <c r="AD44" s="54">
        <v>0</v>
      </c>
      <c r="AE44" s="55"/>
      <c r="AF44" s="54">
        <v>0</v>
      </c>
      <c r="AG44" s="54">
        <v>0</v>
      </c>
      <c r="AH44" s="55"/>
      <c r="AI44" s="44">
        <v>0</v>
      </c>
      <c r="AJ44" s="44">
        <v>0</v>
      </c>
      <c r="AK44" s="45"/>
      <c r="AL44" s="60">
        <v>0</v>
      </c>
      <c r="AM44" s="54">
        <v>0</v>
      </c>
      <c r="AN44" s="55"/>
      <c r="AO44" s="54">
        <v>0</v>
      </c>
      <c r="AP44" s="54">
        <v>0</v>
      </c>
      <c r="AQ44" s="55"/>
      <c r="AR44" s="54">
        <v>0</v>
      </c>
      <c r="AS44" s="54">
        <v>0</v>
      </c>
      <c r="AT44" s="55"/>
      <c r="AU44" s="54">
        <v>0</v>
      </c>
      <c r="AV44" s="54">
        <v>0</v>
      </c>
      <c r="AW44" s="57"/>
      <c r="AX44" s="54">
        <v>0</v>
      </c>
      <c r="AY44" s="54">
        <v>0</v>
      </c>
      <c r="AZ44" s="55"/>
      <c r="BA44" s="54">
        <v>0</v>
      </c>
      <c r="BB44" s="54">
        <v>0</v>
      </c>
      <c r="BC44" s="55"/>
      <c r="BD44" s="54">
        <v>0</v>
      </c>
      <c r="BE44" s="54">
        <v>0</v>
      </c>
      <c r="BF44" s="55"/>
      <c r="BG44" s="54">
        <v>0</v>
      </c>
      <c r="BH44" s="54">
        <v>0</v>
      </c>
      <c r="BI44" s="55"/>
      <c r="BJ44" s="54">
        <v>0</v>
      </c>
      <c r="BK44" s="54">
        <v>0</v>
      </c>
      <c r="BL44" s="57"/>
      <c r="BM44" s="54">
        <v>0</v>
      </c>
      <c r="BN44" s="54">
        <v>0</v>
      </c>
      <c r="BO44" s="55"/>
      <c r="BP44" s="54">
        <v>0</v>
      </c>
      <c r="BQ44" s="54">
        <v>0</v>
      </c>
      <c r="BR44" s="55"/>
      <c r="BS44" s="54">
        <v>0</v>
      </c>
      <c r="BT44" s="48"/>
      <c r="BU44" s="55"/>
      <c r="BV44" s="55"/>
      <c r="BW44" s="54">
        <v>0</v>
      </c>
      <c r="BX44" s="54">
        <v>0</v>
      </c>
      <c r="BY44" s="45"/>
    </row>
    <row r="45" spans="1:77" x14ac:dyDescent="0.2">
      <c r="A45" s="7" t="s">
        <v>82</v>
      </c>
      <c r="B45" s="104" t="s">
        <v>83</v>
      </c>
      <c r="C45" s="102"/>
      <c r="D45" s="102"/>
      <c r="E45" s="59">
        <v>0</v>
      </c>
      <c r="F45" s="54">
        <v>0</v>
      </c>
      <c r="G45" s="55"/>
      <c r="H45" s="54">
        <v>0</v>
      </c>
      <c r="I45" s="54">
        <v>0</v>
      </c>
      <c r="J45" s="55"/>
      <c r="K45" s="54">
        <v>0</v>
      </c>
      <c r="L45" s="54">
        <v>0</v>
      </c>
      <c r="M45" s="55"/>
      <c r="N45" s="54">
        <v>0</v>
      </c>
      <c r="O45" s="54">
        <v>0</v>
      </c>
      <c r="P45" s="55"/>
      <c r="Q45" s="54">
        <v>0</v>
      </c>
      <c r="R45" s="54">
        <v>0</v>
      </c>
      <c r="S45" s="57"/>
      <c r="T45" s="54">
        <v>0</v>
      </c>
      <c r="U45" s="54">
        <v>0</v>
      </c>
      <c r="V45" s="55"/>
      <c r="W45" s="54">
        <v>0</v>
      </c>
      <c r="X45" s="54">
        <v>0</v>
      </c>
      <c r="Y45" s="55"/>
      <c r="Z45" s="54">
        <v>0</v>
      </c>
      <c r="AA45" s="54">
        <v>0</v>
      </c>
      <c r="AB45" s="55"/>
      <c r="AC45" s="54">
        <v>0</v>
      </c>
      <c r="AD45" s="54">
        <v>0</v>
      </c>
      <c r="AE45" s="55"/>
      <c r="AF45" s="54">
        <v>0</v>
      </c>
      <c r="AG45" s="54">
        <v>0</v>
      </c>
      <c r="AH45" s="55"/>
      <c r="AI45" s="44">
        <v>0</v>
      </c>
      <c r="AJ45" s="44">
        <v>0</v>
      </c>
      <c r="AK45" s="45"/>
      <c r="AL45" s="60">
        <v>0</v>
      </c>
      <c r="AM45" s="54">
        <v>0</v>
      </c>
      <c r="AN45" s="55"/>
      <c r="AO45" s="54">
        <v>0</v>
      </c>
      <c r="AP45" s="54">
        <v>0</v>
      </c>
      <c r="AQ45" s="55"/>
      <c r="AR45" s="54">
        <v>0</v>
      </c>
      <c r="AS45" s="54">
        <v>0</v>
      </c>
      <c r="AT45" s="55"/>
      <c r="AU45" s="54">
        <v>0</v>
      </c>
      <c r="AV45" s="54">
        <v>0</v>
      </c>
      <c r="AW45" s="57"/>
      <c r="AX45" s="54">
        <v>0</v>
      </c>
      <c r="AY45" s="54">
        <v>0</v>
      </c>
      <c r="AZ45" s="55"/>
      <c r="BA45" s="54">
        <v>0</v>
      </c>
      <c r="BB45" s="54">
        <v>0</v>
      </c>
      <c r="BC45" s="55"/>
      <c r="BD45" s="54">
        <v>0</v>
      </c>
      <c r="BE45" s="54">
        <v>0</v>
      </c>
      <c r="BF45" s="55"/>
      <c r="BG45" s="54">
        <v>0</v>
      </c>
      <c r="BH45" s="54">
        <v>0</v>
      </c>
      <c r="BI45" s="55"/>
      <c r="BJ45" s="54">
        <v>0</v>
      </c>
      <c r="BK45" s="54">
        <v>0</v>
      </c>
      <c r="BL45" s="57"/>
      <c r="BM45" s="54">
        <v>0</v>
      </c>
      <c r="BN45" s="54">
        <v>0</v>
      </c>
      <c r="BO45" s="55"/>
      <c r="BP45" s="54">
        <v>0</v>
      </c>
      <c r="BQ45" s="54">
        <v>0</v>
      </c>
      <c r="BR45" s="55"/>
      <c r="BS45" s="54">
        <v>0</v>
      </c>
      <c r="BT45" s="48"/>
      <c r="BU45" s="55"/>
      <c r="BV45" s="55"/>
      <c r="BW45" s="54">
        <v>0</v>
      </c>
      <c r="BX45" s="54">
        <v>0</v>
      </c>
      <c r="BY45" s="45"/>
    </row>
    <row r="46" spans="1:77" x14ac:dyDescent="0.2">
      <c r="A46" s="7" t="s">
        <v>84</v>
      </c>
      <c r="B46" s="104" t="s">
        <v>85</v>
      </c>
      <c r="C46" s="102"/>
      <c r="D46" s="102"/>
      <c r="E46" s="59">
        <v>0</v>
      </c>
      <c r="F46" s="54">
        <v>0</v>
      </c>
      <c r="G46" s="55"/>
      <c r="H46" s="54">
        <v>0</v>
      </c>
      <c r="I46" s="54">
        <v>0</v>
      </c>
      <c r="J46" s="55"/>
      <c r="K46" s="54">
        <v>0</v>
      </c>
      <c r="L46" s="54">
        <v>0</v>
      </c>
      <c r="M46" s="55"/>
      <c r="N46" s="54">
        <v>0</v>
      </c>
      <c r="O46" s="54">
        <v>0</v>
      </c>
      <c r="P46" s="55"/>
      <c r="Q46" s="54">
        <v>0</v>
      </c>
      <c r="R46" s="54">
        <v>0</v>
      </c>
      <c r="S46" s="57"/>
      <c r="T46" s="54">
        <v>0</v>
      </c>
      <c r="U46" s="54">
        <v>0</v>
      </c>
      <c r="V46" s="55"/>
      <c r="W46" s="54">
        <v>0</v>
      </c>
      <c r="X46" s="54">
        <v>0</v>
      </c>
      <c r="Y46" s="55"/>
      <c r="Z46" s="54">
        <v>0</v>
      </c>
      <c r="AA46" s="54">
        <v>0</v>
      </c>
      <c r="AB46" s="55"/>
      <c r="AC46" s="54">
        <v>0</v>
      </c>
      <c r="AD46" s="54">
        <v>0</v>
      </c>
      <c r="AE46" s="55"/>
      <c r="AF46" s="54">
        <v>0</v>
      </c>
      <c r="AG46" s="54">
        <v>0</v>
      </c>
      <c r="AH46" s="55"/>
      <c r="AI46" s="44">
        <v>0</v>
      </c>
      <c r="AJ46" s="44">
        <v>0</v>
      </c>
      <c r="AK46" s="45"/>
      <c r="AL46" s="60">
        <v>0</v>
      </c>
      <c r="AM46" s="54">
        <v>0</v>
      </c>
      <c r="AN46" s="55"/>
      <c r="AO46" s="54">
        <v>0</v>
      </c>
      <c r="AP46" s="54">
        <v>0</v>
      </c>
      <c r="AQ46" s="55"/>
      <c r="AR46" s="54">
        <v>0</v>
      </c>
      <c r="AS46" s="54">
        <v>0</v>
      </c>
      <c r="AT46" s="55"/>
      <c r="AU46" s="54">
        <v>0</v>
      </c>
      <c r="AV46" s="54">
        <v>0</v>
      </c>
      <c r="AW46" s="57"/>
      <c r="AX46" s="54">
        <v>0</v>
      </c>
      <c r="AY46" s="54">
        <v>0</v>
      </c>
      <c r="AZ46" s="55"/>
      <c r="BA46" s="54">
        <v>0</v>
      </c>
      <c r="BB46" s="54">
        <v>0</v>
      </c>
      <c r="BC46" s="55"/>
      <c r="BD46" s="54">
        <v>0</v>
      </c>
      <c r="BE46" s="54">
        <v>0</v>
      </c>
      <c r="BF46" s="55"/>
      <c r="BG46" s="54">
        <v>0</v>
      </c>
      <c r="BH46" s="54">
        <v>0</v>
      </c>
      <c r="BI46" s="55"/>
      <c r="BJ46" s="54">
        <v>0</v>
      </c>
      <c r="BK46" s="54">
        <v>0</v>
      </c>
      <c r="BL46" s="57"/>
      <c r="BM46" s="54">
        <v>0</v>
      </c>
      <c r="BN46" s="54">
        <v>0</v>
      </c>
      <c r="BO46" s="55"/>
      <c r="BP46" s="54">
        <v>0</v>
      </c>
      <c r="BQ46" s="54">
        <v>0</v>
      </c>
      <c r="BR46" s="55"/>
      <c r="BS46" s="54">
        <v>0</v>
      </c>
      <c r="BT46" s="48"/>
      <c r="BU46" s="55"/>
      <c r="BV46" s="55"/>
      <c r="BW46" s="54">
        <v>0</v>
      </c>
      <c r="BX46" s="54">
        <v>0</v>
      </c>
      <c r="BY46" s="45"/>
    </row>
    <row r="47" spans="1:77" s="16" customFormat="1" x14ac:dyDescent="0.2">
      <c r="A47" s="14" t="s">
        <v>86</v>
      </c>
      <c r="B47" s="108" t="s">
        <v>87</v>
      </c>
      <c r="C47" s="109"/>
      <c r="D47" s="109"/>
      <c r="E47" s="61">
        <f>SUM(E43:E46)</f>
        <v>0</v>
      </c>
      <c r="F47" s="61">
        <f t="shared" ref="F47:BP47" si="8">SUM(F43:F46)</f>
        <v>0</v>
      </c>
      <c r="G47" s="61">
        <f t="shared" si="8"/>
        <v>0</v>
      </c>
      <c r="H47" s="61">
        <f t="shared" si="8"/>
        <v>0</v>
      </c>
      <c r="I47" s="61">
        <f t="shared" si="8"/>
        <v>0</v>
      </c>
      <c r="J47" s="61">
        <f t="shared" si="8"/>
        <v>0</v>
      </c>
      <c r="K47" s="61">
        <f t="shared" si="8"/>
        <v>0</v>
      </c>
      <c r="L47" s="61">
        <f t="shared" si="8"/>
        <v>0</v>
      </c>
      <c r="M47" s="61">
        <f t="shared" si="8"/>
        <v>0</v>
      </c>
      <c r="N47" s="61">
        <f t="shared" si="8"/>
        <v>0</v>
      </c>
      <c r="O47" s="61">
        <f t="shared" si="8"/>
        <v>0</v>
      </c>
      <c r="P47" s="61">
        <f t="shared" si="8"/>
        <v>0</v>
      </c>
      <c r="Q47" s="61">
        <f t="shared" si="8"/>
        <v>0</v>
      </c>
      <c r="R47" s="61">
        <f t="shared" si="8"/>
        <v>0</v>
      </c>
      <c r="S47" s="61">
        <f t="shared" si="8"/>
        <v>0</v>
      </c>
      <c r="T47" s="61">
        <f t="shared" si="8"/>
        <v>0</v>
      </c>
      <c r="U47" s="61">
        <f t="shared" si="8"/>
        <v>0</v>
      </c>
      <c r="V47" s="61">
        <f t="shared" si="8"/>
        <v>0</v>
      </c>
      <c r="W47" s="61">
        <f t="shared" si="8"/>
        <v>0</v>
      </c>
      <c r="X47" s="61">
        <f t="shared" si="8"/>
        <v>0</v>
      </c>
      <c r="Y47" s="61">
        <f t="shared" si="8"/>
        <v>0</v>
      </c>
      <c r="Z47" s="61">
        <f t="shared" si="8"/>
        <v>0</v>
      </c>
      <c r="AA47" s="61">
        <f t="shared" si="8"/>
        <v>0</v>
      </c>
      <c r="AB47" s="61">
        <f t="shared" si="8"/>
        <v>0</v>
      </c>
      <c r="AC47" s="61">
        <f t="shared" si="8"/>
        <v>0</v>
      </c>
      <c r="AD47" s="61">
        <f t="shared" si="8"/>
        <v>0</v>
      </c>
      <c r="AE47" s="61">
        <f t="shared" si="8"/>
        <v>0</v>
      </c>
      <c r="AF47" s="61">
        <f t="shared" si="8"/>
        <v>0</v>
      </c>
      <c r="AG47" s="61">
        <f t="shared" si="8"/>
        <v>0</v>
      </c>
      <c r="AH47" s="61">
        <f t="shared" si="8"/>
        <v>0</v>
      </c>
      <c r="AI47" s="42">
        <f t="shared" si="8"/>
        <v>0</v>
      </c>
      <c r="AJ47" s="42">
        <f t="shared" si="8"/>
        <v>0</v>
      </c>
      <c r="AK47" s="42">
        <f t="shared" si="8"/>
        <v>0</v>
      </c>
      <c r="AL47" s="62">
        <f t="shared" si="8"/>
        <v>0</v>
      </c>
      <c r="AM47" s="61">
        <f t="shared" si="8"/>
        <v>0</v>
      </c>
      <c r="AN47" s="61">
        <f t="shared" si="8"/>
        <v>0</v>
      </c>
      <c r="AO47" s="61">
        <f t="shared" si="8"/>
        <v>0</v>
      </c>
      <c r="AP47" s="61">
        <f t="shared" si="8"/>
        <v>0</v>
      </c>
      <c r="AQ47" s="61">
        <f t="shared" si="8"/>
        <v>0</v>
      </c>
      <c r="AR47" s="61">
        <f t="shared" si="8"/>
        <v>0</v>
      </c>
      <c r="AS47" s="61">
        <f t="shared" si="8"/>
        <v>0</v>
      </c>
      <c r="AT47" s="61">
        <f t="shared" si="8"/>
        <v>0</v>
      </c>
      <c r="AU47" s="61">
        <f t="shared" si="8"/>
        <v>0</v>
      </c>
      <c r="AV47" s="61">
        <f t="shared" si="8"/>
        <v>0</v>
      </c>
      <c r="AW47" s="61">
        <f t="shared" si="8"/>
        <v>0</v>
      </c>
      <c r="AX47" s="61">
        <f t="shared" si="8"/>
        <v>0</v>
      </c>
      <c r="AY47" s="61">
        <f t="shared" si="8"/>
        <v>0</v>
      </c>
      <c r="AZ47" s="61">
        <f t="shared" si="8"/>
        <v>0</v>
      </c>
      <c r="BA47" s="61">
        <f t="shared" si="8"/>
        <v>0</v>
      </c>
      <c r="BB47" s="61">
        <f t="shared" si="8"/>
        <v>0</v>
      </c>
      <c r="BC47" s="61">
        <f t="shared" si="8"/>
        <v>0</v>
      </c>
      <c r="BD47" s="61">
        <f t="shared" si="8"/>
        <v>0</v>
      </c>
      <c r="BE47" s="61">
        <f t="shared" si="8"/>
        <v>0</v>
      </c>
      <c r="BF47" s="61">
        <f t="shared" si="8"/>
        <v>0</v>
      </c>
      <c r="BG47" s="61">
        <f t="shared" si="8"/>
        <v>0</v>
      </c>
      <c r="BH47" s="61">
        <f t="shared" si="8"/>
        <v>0</v>
      </c>
      <c r="BI47" s="61">
        <f t="shared" si="8"/>
        <v>0</v>
      </c>
      <c r="BJ47" s="61">
        <f t="shared" si="8"/>
        <v>0</v>
      </c>
      <c r="BK47" s="61">
        <f t="shared" si="8"/>
        <v>0</v>
      </c>
      <c r="BL47" s="61">
        <f t="shared" si="8"/>
        <v>0</v>
      </c>
      <c r="BM47" s="61">
        <f t="shared" si="8"/>
        <v>0</v>
      </c>
      <c r="BN47" s="61">
        <f t="shared" si="8"/>
        <v>0</v>
      </c>
      <c r="BO47" s="61">
        <f t="shared" si="8"/>
        <v>0</v>
      </c>
      <c r="BP47" s="61">
        <f t="shared" si="8"/>
        <v>0</v>
      </c>
      <c r="BQ47" s="61">
        <f t="shared" ref="BQ47:BY47" si="9">SUM(BQ43:BQ46)</f>
        <v>0</v>
      </c>
      <c r="BR47" s="61">
        <f t="shared" si="9"/>
        <v>0</v>
      </c>
      <c r="BS47" s="61">
        <f t="shared" si="9"/>
        <v>0</v>
      </c>
      <c r="BT47" s="61">
        <f t="shared" si="9"/>
        <v>0</v>
      </c>
      <c r="BU47" s="61">
        <f t="shared" si="9"/>
        <v>0</v>
      </c>
      <c r="BV47" s="61">
        <f t="shared" si="9"/>
        <v>0</v>
      </c>
      <c r="BW47" s="61">
        <f t="shared" si="9"/>
        <v>0</v>
      </c>
      <c r="BX47" s="61">
        <f t="shared" si="9"/>
        <v>0</v>
      </c>
      <c r="BY47" s="42">
        <f t="shared" si="9"/>
        <v>0</v>
      </c>
    </row>
    <row r="48" spans="1:77" x14ac:dyDescent="0.2">
      <c r="A48" s="6"/>
      <c r="B48" s="110"/>
      <c r="C48" s="111"/>
      <c r="D48" s="111"/>
      <c r="E48" s="56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7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45"/>
      <c r="AJ48" s="45"/>
      <c r="AK48" s="45"/>
      <c r="AL48" s="58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7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7"/>
      <c r="BM48" s="55"/>
      <c r="BN48" s="55"/>
      <c r="BO48" s="55"/>
      <c r="BP48" s="55"/>
      <c r="BQ48" s="55"/>
      <c r="BR48" s="55"/>
      <c r="BS48" s="55"/>
      <c r="BT48" s="48"/>
      <c r="BU48" s="55"/>
      <c r="BV48" s="55"/>
      <c r="BW48" s="55"/>
      <c r="BX48" s="55"/>
      <c r="BY48" s="45"/>
    </row>
    <row r="49" spans="1:77" x14ac:dyDescent="0.2">
      <c r="A49" s="6"/>
      <c r="B49" s="100" t="s">
        <v>88</v>
      </c>
      <c r="C49" s="102"/>
      <c r="D49" s="102"/>
      <c r="E49" s="56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7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45"/>
      <c r="AJ49" s="45"/>
      <c r="AK49" s="45"/>
      <c r="AL49" s="58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7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7"/>
      <c r="BM49" s="55"/>
      <c r="BN49" s="55"/>
      <c r="BO49" s="55"/>
      <c r="BP49" s="55"/>
      <c r="BQ49" s="55"/>
      <c r="BR49" s="55"/>
      <c r="BS49" s="55"/>
      <c r="BT49" s="48"/>
      <c r="BU49" s="55"/>
      <c r="BV49" s="55"/>
      <c r="BW49" s="55"/>
      <c r="BX49" s="55"/>
      <c r="BY49" s="45"/>
    </row>
    <row r="50" spans="1:77" x14ac:dyDescent="0.2">
      <c r="A50" s="6"/>
      <c r="B50" s="100" t="s">
        <v>89</v>
      </c>
      <c r="C50" s="102"/>
      <c r="D50" s="102"/>
      <c r="E50" s="56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7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45"/>
      <c r="AJ50" s="45"/>
      <c r="AK50" s="45"/>
      <c r="AL50" s="58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7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7"/>
      <c r="BM50" s="55"/>
      <c r="BN50" s="55"/>
      <c r="BO50" s="55"/>
      <c r="BP50" s="55"/>
      <c r="BQ50" s="55"/>
      <c r="BR50" s="55"/>
      <c r="BS50" s="55"/>
      <c r="BT50" s="48"/>
      <c r="BU50" s="55"/>
      <c r="BV50" s="55"/>
      <c r="BW50" s="55"/>
      <c r="BX50" s="55"/>
      <c r="BY50" s="45"/>
    </row>
    <row r="51" spans="1:77" x14ac:dyDescent="0.2">
      <c r="A51" s="7" t="s">
        <v>91</v>
      </c>
      <c r="B51" s="104" t="s">
        <v>92</v>
      </c>
      <c r="C51" s="102"/>
      <c r="D51" s="102"/>
      <c r="E51" s="59">
        <v>0</v>
      </c>
      <c r="F51" s="54">
        <v>0</v>
      </c>
      <c r="G51" s="55"/>
      <c r="H51" s="54">
        <v>0</v>
      </c>
      <c r="I51" s="54">
        <v>0</v>
      </c>
      <c r="J51" s="55"/>
      <c r="K51" s="54">
        <v>0</v>
      </c>
      <c r="L51" s="54">
        <v>0</v>
      </c>
      <c r="M51" s="55"/>
      <c r="N51" s="54">
        <v>0</v>
      </c>
      <c r="O51" s="54">
        <v>0</v>
      </c>
      <c r="P51" s="55"/>
      <c r="Q51" s="54">
        <v>0</v>
      </c>
      <c r="R51" s="54">
        <v>0</v>
      </c>
      <c r="S51" s="57"/>
      <c r="T51" s="54">
        <v>0</v>
      </c>
      <c r="U51" s="54">
        <v>0</v>
      </c>
      <c r="V51" s="55"/>
      <c r="W51" s="54">
        <v>0</v>
      </c>
      <c r="X51" s="54">
        <v>0</v>
      </c>
      <c r="Y51" s="55"/>
      <c r="Z51" s="54">
        <v>0</v>
      </c>
      <c r="AA51" s="54">
        <v>0</v>
      </c>
      <c r="AB51" s="55"/>
      <c r="AC51" s="54">
        <v>0</v>
      </c>
      <c r="AD51" s="54">
        <v>0</v>
      </c>
      <c r="AE51" s="55"/>
      <c r="AF51" s="54">
        <v>0</v>
      </c>
      <c r="AG51" s="54">
        <v>0</v>
      </c>
      <c r="AH51" s="55"/>
      <c r="AI51" s="44">
        <v>0</v>
      </c>
      <c r="AJ51" s="44">
        <v>0</v>
      </c>
      <c r="AK51" s="45"/>
      <c r="AL51" s="60">
        <v>0</v>
      </c>
      <c r="AM51" s="54">
        <v>0</v>
      </c>
      <c r="AN51" s="55"/>
      <c r="AO51" s="54">
        <v>0</v>
      </c>
      <c r="AP51" s="54">
        <v>0</v>
      </c>
      <c r="AQ51" s="55"/>
      <c r="AR51" s="54">
        <v>0</v>
      </c>
      <c r="AS51" s="54">
        <v>0</v>
      </c>
      <c r="AT51" s="55"/>
      <c r="AU51" s="54">
        <v>0</v>
      </c>
      <c r="AV51" s="54">
        <v>0</v>
      </c>
      <c r="AW51" s="57"/>
      <c r="AX51" s="54">
        <v>0</v>
      </c>
      <c r="AY51" s="54">
        <v>0</v>
      </c>
      <c r="AZ51" s="55"/>
      <c r="BA51" s="54">
        <v>0</v>
      </c>
      <c r="BB51" s="54">
        <v>0</v>
      </c>
      <c r="BC51" s="55"/>
      <c r="BD51" s="54">
        <v>0</v>
      </c>
      <c r="BE51" s="54">
        <v>0</v>
      </c>
      <c r="BF51" s="55"/>
      <c r="BG51" s="54">
        <v>0</v>
      </c>
      <c r="BH51" s="54">
        <v>0</v>
      </c>
      <c r="BI51" s="55"/>
      <c r="BJ51" s="54">
        <v>0</v>
      </c>
      <c r="BK51" s="54">
        <v>0</v>
      </c>
      <c r="BL51" s="57"/>
      <c r="BM51" s="54">
        <v>0</v>
      </c>
      <c r="BN51" s="54">
        <v>0</v>
      </c>
      <c r="BO51" s="55"/>
      <c r="BP51" s="54">
        <v>7083873</v>
      </c>
      <c r="BQ51" s="54">
        <v>0</v>
      </c>
      <c r="BR51" s="55"/>
      <c r="BS51" s="54">
        <v>0</v>
      </c>
      <c r="BT51" s="48"/>
      <c r="BU51" s="55"/>
      <c r="BV51" s="55"/>
      <c r="BW51" s="54">
        <v>7083873</v>
      </c>
      <c r="BX51" s="54">
        <v>0</v>
      </c>
      <c r="BY51" s="45"/>
    </row>
    <row r="52" spans="1:77" s="16" customFormat="1" x14ac:dyDescent="0.2">
      <c r="A52" s="14" t="s">
        <v>93</v>
      </c>
      <c r="B52" s="108" t="s">
        <v>94</v>
      </c>
      <c r="C52" s="109"/>
      <c r="D52" s="109"/>
      <c r="E52" s="61">
        <f>SUM(E51)</f>
        <v>0</v>
      </c>
      <c r="F52" s="61">
        <f t="shared" ref="F52:BP52" si="10">SUM(F51)</f>
        <v>0</v>
      </c>
      <c r="G52" s="61">
        <f t="shared" si="10"/>
        <v>0</v>
      </c>
      <c r="H52" s="61">
        <f t="shared" si="10"/>
        <v>0</v>
      </c>
      <c r="I52" s="61">
        <f t="shared" si="10"/>
        <v>0</v>
      </c>
      <c r="J52" s="61">
        <f t="shared" si="10"/>
        <v>0</v>
      </c>
      <c r="K52" s="61">
        <f t="shared" si="10"/>
        <v>0</v>
      </c>
      <c r="L52" s="61">
        <f t="shared" si="10"/>
        <v>0</v>
      </c>
      <c r="M52" s="61">
        <f t="shared" si="10"/>
        <v>0</v>
      </c>
      <c r="N52" s="61">
        <f t="shared" si="10"/>
        <v>0</v>
      </c>
      <c r="O52" s="61">
        <f t="shared" si="10"/>
        <v>0</v>
      </c>
      <c r="P52" s="61">
        <f t="shared" si="10"/>
        <v>0</v>
      </c>
      <c r="Q52" s="61">
        <f t="shared" si="10"/>
        <v>0</v>
      </c>
      <c r="R52" s="61">
        <f t="shared" si="10"/>
        <v>0</v>
      </c>
      <c r="S52" s="61">
        <f t="shared" si="10"/>
        <v>0</v>
      </c>
      <c r="T52" s="61">
        <f t="shared" si="10"/>
        <v>0</v>
      </c>
      <c r="U52" s="61">
        <f t="shared" si="10"/>
        <v>0</v>
      </c>
      <c r="V52" s="61">
        <f t="shared" si="10"/>
        <v>0</v>
      </c>
      <c r="W52" s="61">
        <f t="shared" si="10"/>
        <v>0</v>
      </c>
      <c r="X52" s="61">
        <f t="shared" si="10"/>
        <v>0</v>
      </c>
      <c r="Y52" s="61">
        <f t="shared" si="10"/>
        <v>0</v>
      </c>
      <c r="Z52" s="61">
        <f t="shared" si="10"/>
        <v>0</v>
      </c>
      <c r="AA52" s="61">
        <f t="shared" si="10"/>
        <v>0</v>
      </c>
      <c r="AB52" s="61">
        <f t="shared" si="10"/>
        <v>0</v>
      </c>
      <c r="AC52" s="61">
        <f t="shared" si="10"/>
        <v>0</v>
      </c>
      <c r="AD52" s="61">
        <f t="shared" si="10"/>
        <v>0</v>
      </c>
      <c r="AE52" s="61">
        <f t="shared" si="10"/>
        <v>0</v>
      </c>
      <c r="AF52" s="61">
        <f t="shared" si="10"/>
        <v>0</v>
      </c>
      <c r="AG52" s="61">
        <f t="shared" si="10"/>
        <v>0</v>
      </c>
      <c r="AH52" s="61">
        <f t="shared" si="10"/>
        <v>0</v>
      </c>
      <c r="AI52" s="42">
        <f t="shared" si="10"/>
        <v>0</v>
      </c>
      <c r="AJ52" s="42">
        <f t="shared" si="10"/>
        <v>0</v>
      </c>
      <c r="AK52" s="42">
        <f t="shared" si="10"/>
        <v>0</v>
      </c>
      <c r="AL52" s="62">
        <f t="shared" si="10"/>
        <v>0</v>
      </c>
      <c r="AM52" s="61">
        <f t="shared" si="10"/>
        <v>0</v>
      </c>
      <c r="AN52" s="61">
        <f t="shared" si="10"/>
        <v>0</v>
      </c>
      <c r="AO52" s="61">
        <f t="shared" si="10"/>
        <v>0</v>
      </c>
      <c r="AP52" s="61">
        <f t="shared" si="10"/>
        <v>0</v>
      </c>
      <c r="AQ52" s="61">
        <f t="shared" si="10"/>
        <v>0</v>
      </c>
      <c r="AR52" s="61">
        <f t="shared" si="10"/>
        <v>0</v>
      </c>
      <c r="AS52" s="61">
        <f t="shared" si="10"/>
        <v>0</v>
      </c>
      <c r="AT52" s="61">
        <f t="shared" si="10"/>
        <v>0</v>
      </c>
      <c r="AU52" s="61">
        <f t="shared" si="10"/>
        <v>0</v>
      </c>
      <c r="AV52" s="61">
        <f t="shared" si="10"/>
        <v>0</v>
      </c>
      <c r="AW52" s="61">
        <f t="shared" si="10"/>
        <v>0</v>
      </c>
      <c r="AX52" s="61">
        <f t="shared" si="10"/>
        <v>0</v>
      </c>
      <c r="AY52" s="61">
        <f t="shared" si="10"/>
        <v>0</v>
      </c>
      <c r="AZ52" s="61">
        <f t="shared" si="10"/>
        <v>0</v>
      </c>
      <c r="BA52" s="61">
        <f t="shared" si="10"/>
        <v>0</v>
      </c>
      <c r="BB52" s="61">
        <f t="shared" si="10"/>
        <v>0</v>
      </c>
      <c r="BC52" s="61">
        <f t="shared" si="10"/>
        <v>0</v>
      </c>
      <c r="BD52" s="61">
        <f t="shared" si="10"/>
        <v>0</v>
      </c>
      <c r="BE52" s="61">
        <f t="shared" si="10"/>
        <v>0</v>
      </c>
      <c r="BF52" s="61">
        <f t="shared" si="10"/>
        <v>0</v>
      </c>
      <c r="BG52" s="61">
        <f t="shared" si="10"/>
        <v>0</v>
      </c>
      <c r="BH52" s="61">
        <f t="shared" si="10"/>
        <v>0</v>
      </c>
      <c r="BI52" s="61">
        <f t="shared" si="10"/>
        <v>0</v>
      </c>
      <c r="BJ52" s="61">
        <f t="shared" si="10"/>
        <v>0</v>
      </c>
      <c r="BK52" s="61">
        <f t="shared" si="10"/>
        <v>0</v>
      </c>
      <c r="BL52" s="61">
        <f t="shared" si="10"/>
        <v>0</v>
      </c>
      <c r="BM52" s="61">
        <f t="shared" si="10"/>
        <v>0</v>
      </c>
      <c r="BN52" s="61">
        <f t="shared" si="10"/>
        <v>0</v>
      </c>
      <c r="BO52" s="61">
        <f t="shared" si="10"/>
        <v>0</v>
      </c>
      <c r="BP52" s="61">
        <f t="shared" si="10"/>
        <v>7083873</v>
      </c>
      <c r="BQ52" s="61">
        <f t="shared" ref="BQ52:BY52" si="11">SUM(BQ51)</f>
        <v>0</v>
      </c>
      <c r="BR52" s="61">
        <f t="shared" si="11"/>
        <v>0</v>
      </c>
      <c r="BS52" s="61">
        <f t="shared" si="11"/>
        <v>0</v>
      </c>
      <c r="BT52" s="61">
        <f t="shared" si="11"/>
        <v>0</v>
      </c>
      <c r="BU52" s="61">
        <f t="shared" si="11"/>
        <v>0</v>
      </c>
      <c r="BV52" s="61">
        <f t="shared" si="11"/>
        <v>0</v>
      </c>
      <c r="BW52" s="61">
        <f t="shared" si="11"/>
        <v>7083873</v>
      </c>
      <c r="BX52" s="61">
        <f t="shared" si="11"/>
        <v>0</v>
      </c>
      <c r="BY52" s="42">
        <f t="shared" si="11"/>
        <v>0</v>
      </c>
    </row>
    <row r="53" spans="1:77" x14ac:dyDescent="0.2">
      <c r="A53" s="6"/>
      <c r="B53" s="110"/>
      <c r="C53" s="111"/>
      <c r="D53" s="111"/>
      <c r="E53" s="56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7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45"/>
      <c r="AJ53" s="45"/>
      <c r="AK53" s="45"/>
      <c r="AL53" s="58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7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7"/>
      <c r="BM53" s="55"/>
      <c r="BN53" s="55"/>
      <c r="BO53" s="55"/>
      <c r="BP53" s="55"/>
      <c r="BQ53" s="55"/>
      <c r="BR53" s="55"/>
      <c r="BS53" s="55"/>
      <c r="BT53" s="48"/>
      <c r="BU53" s="55"/>
      <c r="BV53" s="55"/>
      <c r="BW53" s="55"/>
      <c r="BX53" s="55"/>
      <c r="BY53" s="45"/>
    </row>
    <row r="54" spans="1:77" x14ac:dyDescent="0.2">
      <c r="A54" s="6"/>
      <c r="B54" s="100" t="s">
        <v>95</v>
      </c>
      <c r="C54" s="102"/>
      <c r="D54" s="102"/>
      <c r="E54" s="56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7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45"/>
      <c r="AJ54" s="45"/>
      <c r="AK54" s="45"/>
      <c r="AL54" s="58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7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7"/>
      <c r="BM54" s="55"/>
      <c r="BN54" s="55"/>
      <c r="BO54" s="55"/>
      <c r="BP54" s="55"/>
      <c r="BQ54" s="55"/>
      <c r="BR54" s="55"/>
      <c r="BS54" s="55"/>
      <c r="BT54" s="48"/>
      <c r="BU54" s="55"/>
      <c r="BV54" s="55"/>
      <c r="BW54" s="55"/>
      <c r="BX54" s="55"/>
      <c r="BY54" s="45"/>
    </row>
    <row r="55" spans="1:77" x14ac:dyDescent="0.2">
      <c r="A55" s="7" t="s">
        <v>96</v>
      </c>
      <c r="B55" s="104" t="s">
        <v>97</v>
      </c>
      <c r="C55" s="102"/>
      <c r="D55" s="102"/>
      <c r="E55" s="59">
        <v>0</v>
      </c>
      <c r="F55" s="54">
        <v>0</v>
      </c>
      <c r="G55" s="55"/>
      <c r="H55" s="54">
        <v>0</v>
      </c>
      <c r="I55" s="54">
        <v>0</v>
      </c>
      <c r="J55" s="55"/>
      <c r="K55" s="54">
        <v>0</v>
      </c>
      <c r="L55" s="54">
        <v>0</v>
      </c>
      <c r="M55" s="55"/>
      <c r="N55" s="54">
        <v>0</v>
      </c>
      <c r="O55" s="54">
        <v>0</v>
      </c>
      <c r="P55" s="55"/>
      <c r="Q55" s="54">
        <v>0</v>
      </c>
      <c r="R55" s="54">
        <v>0</v>
      </c>
      <c r="S55" s="57"/>
      <c r="T55" s="54">
        <v>0</v>
      </c>
      <c r="U55" s="54">
        <v>0</v>
      </c>
      <c r="V55" s="55"/>
      <c r="W55" s="54">
        <v>0</v>
      </c>
      <c r="X55" s="54">
        <v>0</v>
      </c>
      <c r="Y55" s="55"/>
      <c r="Z55" s="54">
        <v>0</v>
      </c>
      <c r="AA55" s="54">
        <v>0</v>
      </c>
      <c r="AB55" s="55"/>
      <c r="AC55" s="54">
        <v>0</v>
      </c>
      <c r="AD55" s="54">
        <v>0</v>
      </c>
      <c r="AE55" s="55"/>
      <c r="AF55" s="54">
        <v>0</v>
      </c>
      <c r="AG55" s="54">
        <v>0</v>
      </c>
      <c r="AH55" s="55"/>
      <c r="AI55" s="44">
        <v>0</v>
      </c>
      <c r="AJ55" s="44">
        <v>0</v>
      </c>
      <c r="AK55" s="45"/>
      <c r="AL55" s="60">
        <v>0</v>
      </c>
      <c r="AM55" s="54">
        <v>0</v>
      </c>
      <c r="AN55" s="55"/>
      <c r="AO55" s="54">
        <v>0</v>
      </c>
      <c r="AP55" s="54">
        <v>0</v>
      </c>
      <c r="AQ55" s="55"/>
      <c r="AR55" s="54">
        <v>0</v>
      </c>
      <c r="AS55" s="54">
        <v>0</v>
      </c>
      <c r="AT55" s="55"/>
      <c r="AU55" s="54">
        <v>0</v>
      </c>
      <c r="AV55" s="54">
        <v>0</v>
      </c>
      <c r="AW55" s="57"/>
      <c r="AX55" s="54">
        <v>0</v>
      </c>
      <c r="AY55" s="54">
        <v>0</v>
      </c>
      <c r="AZ55" s="55"/>
      <c r="BA55" s="54">
        <v>0</v>
      </c>
      <c r="BB55" s="54">
        <v>0</v>
      </c>
      <c r="BC55" s="55"/>
      <c r="BD55" s="54">
        <v>0</v>
      </c>
      <c r="BE55" s="54">
        <v>0</v>
      </c>
      <c r="BF55" s="55"/>
      <c r="BG55" s="54">
        <v>0</v>
      </c>
      <c r="BH55" s="54">
        <v>0</v>
      </c>
      <c r="BI55" s="55"/>
      <c r="BJ55" s="54">
        <v>0</v>
      </c>
      <c r="BK55" s="54">
        <v>0</v>
      </c>
      <c r="BL55" s="57"/>
      <c r="BM55" s="54">
        <v>0</v>
      </c>
      <c r="BN55" s="54">
        <v>0</v>
      </c>
      <c r="BO55" s="55"/>
      <c r="BP55" s="54">
        <v>0</v>
      </c>
      <c r="BQ55" s="54">
        <v>0</v>
      </c>
      <c r="BR55" s="55"/>
      <c r="BS55" s="54">
        <v>2305000</v>
      </c>
      <c r="BT55" s="48"/>
      <c r="BU55" s="55"/>
      <c r="BV55" s="55"/>
      <c r="BW55" s="54">
        <v>2305000</v>
      </c>
      <c r="BX55" s="54">
        <v>0</v>
      </c>
      <c r="BY55" s="45"/>
    </row>
    <row r="56" spans="1:77" x14ac:dyDescent="0.2">
      <c r="A56" s="7" t="s">
        <v>98</v>
      </c>
      <c r="B56" s="104" t="s">
        <v>99</v>
      </c>
      <c r="C56" s="102"/>
      <c r="D56" s="102"/>
      <c r="E56" s="59">
        <v>0</v>
      </c>
      <c r="F56" s="54">
        <v>0</v>
      </c>
      <c r="G56" s="55"/>
      <c r="H56" s="54">
        <v>0</v>
      </c>
      <c r="I56" s="54">
        <v>0</v>
      </c>
      <c r="J56" s="55"/>
      <c r="K56" s="54">
        <v>0</v>
      </c>
      <c r="L56" s="54">
        <v>0</v>
      </c>
      <c r="M56" s="55"/>
      <c r="N56" s="54">
        <v>0</v>
      </c>
      <c r="O56" s="54">
        <v>0</v>
      </c>
      <c r="P56" s="55"/>
      <c r="Q56" s="54">
        <v>0</v>
      </c>
      <c r="R56" s="54">
        <v>0</v>
      </c>
      <c r="S56" s="57"/>
      <c r="T56" s="54">
        <v>0</v>
      </c>
      <c r="U56" s="54">
        <v>0</v>
      </c>
      <c r="V56" s="55"/>
      <c r="W56" s="54">
        <v>0</v>
      </c>
      <c r="X56" s="54">
        <v>0</v>
      </c>
      <c r="Y56" s="55"/>
      <c r="Z56" s="54">
        <v>0</v>
      </c>
      <c r="AA56" s="54">
        <v>0</v>
      </c>
      <c r="AB56" s="55"/>
      <c r="AC56" s="54">
        <v>0</v>
      </c>
      <c r="AD56" s="54">
        <v>0</v>
      </c>
      <c r="AE56" s="55"/>
      <c r="AF56" s="54">
        <v>0</v>
      </c>
      <c r="AG56" s="54">
        <v>0</v>
      </c>
      <c r="AH56" s="55"/>
      <c r="AI56" s="44">
        <v>0</v>
      </c>
      <c r="AJ56" s="44">
        <v>0</v>
      </c>
      <c r="AK56" s="45"/>
      <c r="AL56" s="60">
        <v>0</v>
      </c>
      <c r="AM56" s="54">
        <v>0</v>
      </c>
      <c r="AN56" s="55"/>
      <c r="AO56" s="54">
        <v>0</v>
      </c>
      <c r="AP56" s="54">
        <v>0</v>
      </c>
      <c r="AQ56" s="55"/>
      <c r="AR56" s="54">
        <v>0</v>
      </c>
      <c r="AS56" s="54">
        <v>0</v>
      </c>
      <c r="AT56" s="55"/>
      <c r="AU56" s="54">
        <v>0</v>
      </c>
      <c r="AV56" s="54">
        <v>0</v>
      </c>
      <c r="AW56" s="57"/>
      <c r="AX56" s="54">
        <v>0</v>
      </c>
      <c r="AY56" s="54">
        <v>0</v>
      </c>
      <c r="AZ56" s="55"/>
      <c r="BA56" s="54">
        <v>0</v>
      </c>
      <c r="BB56" s="54">
        <v>0</v>
      </c>
      <c r="BC56" s="55"/>
      <c r="BD56" s="54">
        <v>0</v>
      </c>
      <c r="BE56" s="54">
        <v>0</v>
      </c>
      <c r="BF56" s="55"/>
      <c r="BG56" s="54">
        <v>0</v>
      </c>
      <c r="BH56" s="54">
        <v>0</v>
      </c>
      <c r="BI56" s="55"/>
      <c r="BJ56" s="54">
        <v>0</v>
      </c>
      <c r="BK56" s="54">
        <v>0</v>
      </c>
      <c r="BL56" s="57"/>
      <c r="BM56" s="54">
        <v>0</v>
      </c>
      <c r="BN56" s="54">
        <v>0</v>
      </c>
      <c r="BO56" s="55"/>
      <c r="BP56" s="54">
        <v>0</v>
      </c>
      <c r="BQ56" s="54">
        <v>0</v>
      </c>
      <c r="BR56" s="55"/>
      <c r="BS56" s="54">
        <v>700000</v>
      </c>
      <c r="BT56" s="48"/>
      <c r="BU56" s="55"/>
      <c r="BV56" s="55"/>
      <c r="BW56" s="54">
        <v>700000</v>
      </c>
      <c r="BX56" s="54">
        <v>0</v>
      </c>
      <c r="BY56" s="45"/>
    </row>
    <row r="57" spans="1:77" s="16" customFormat="1" ht="12.75" customHeight="1" x14ac:dyDescent="0.2">
      <c r="A57" s="14" t="s">
        <v>100</v>
      </c>
      <c r="B57" s="23" t="s">
        <v>101</v>
      </c>
      <c r="C57" s="24"/>
      <c r="D57" s="25"/>
      <c r="E57" s="61">
        <f>SUM(E55:E56)</f>
        <v>0</v>
      </c>
      <c r="F57" s="61">
        <f t="shared" ref="F57:BP57" si="12">SUM(F55:F56)</f>
        <v>0</v>
      </c>
      <c r="G57" s="61">
        <f t="shared" si="12"/>
        <v>0</v>
      </c>
      <c r="H57" s="61">
        <f t="shared" si="12"/>
        <v>0</v>
      </c>
      <c r="I57" s="61">
        <f t="shared" si="12"/>
        <v>0</v>
      </c>
      <c r="J57" s="61">
        <f t="shared" si="12"/>
        <v>0</v>
      </c>
      <c r="K57" s="61">
        <f t="shared" si="12"/>
        <v>0</v>
      </c>
      <c r="L57" s="61">
        <f t="shared" si="12"/>
        <v>0</v>
      </c>
      <c r="M57" s="61">
        <f t="shared" si="12"/>
        <v>0</v>
      </c>
      <c r="N57" s="61">
        <f t="shared" si="12"/>
        <v>0</v>
      </c>
      <c r="O57" s="61">
        <f t="shared" si="12"/>
        <v>0</v>
      </c>
      <c r="P57" s="61">
        <f t="shared" si="12"/>
        <v>0</v>
      </c>
      <c r="Q57" s="61">
        <f t="shared" si="12"/>
        <v>0</v>
      </c>
      <c r="R57" s="61">
        <f t="shared" si="12"/>
        <v>0</v>
      </c>
      <c r="S57" s="61">
        <f t="shared" si="12"/>
        <v>0</v>
      </c>
      <c r="T57" s="61">
        <f t="shared" si="12"/>
        <v>0</v>
      </c>
      <c r="U57" s="61">
        <f t="shared" si="12"/>
        <v>0</v>
      </c>
      <c r="V57" s="61">
        <f t="shared" si="12"/>
        <v>0</v>
      </c>
      <c r="W57" s="61">
        <f t="shared" si="12"/>
        <v>0</v>
      </c>
      <c r="X57" s="61">
        <f t="shared" si="12"/>
        <v>0</v>
      </c>
      <c r="Y57" s="61">
        <f t="shared" si="12"/>
        <v>0</v>
      </c>
      <c r="Z57" s="61">
        <f t="shared" si="12"/>
        <v>0</v>
      </c>
      <c r="AA57" s="61">
        <f t="shared" si="12"/>
        <v>0</v>
      </c>
      <c r="AB57" s="61">
        <f t="shared" si="12"/>
        <v>0</v>
      </c>
      <c r="AC57" s="61">
        <f t="shared" si="12"/>
        <v>0</v>
      </c>
      <c r="AD57" s="61">
        <f t="shared" si="12"/>
        <v>0</v>
      </c>
      <c r="AE57" s="61">
        <f t="shared" si="12"/>
        <v>0</v>
      </c>
      <c r="AF57" s="61">
        <f t="shared" si="12"/>
        <v>0</v>
      </c>
      <c r="AG57" s="61">
        <f t="shared" si="12"/>
        <v>0</v>
      </c>
      <c r="AH57" s="61">
        <f t="shared" si="12"/>
        <v>0</v>
      </c>
      <c r="AI57" s="42">
        <f t="shared" si="12"/>
        <v>0</v>
      </c>
      <c r="AJ57" s="42">
        <f t="shared" si="12"/>
        <v>0</v>
      </c>
      <c r="AK57" s="42">
        <f t="shared" si="12"/>
        <v>0</v>
      </c>
      <c r="AL57" s="62">
        <f t="shared" si="12"/>
        <v>0</v>
      </c>
      <c r="AM57" s="61">
        <f t="shared" si="12"/>
        <v>0</v>
      </c>
      <c r="AN57" s="61">
        <f t="shared" si="12"/>
        <v>0</v>
      </c>
      <c r="AO57" s="61">
        <f t="shared" si="12"/>
        <v>0</v>
      </c>
      <c r="AP57" s="61">
        <f t="shared" si="12"/>
        <v>0</v>
      </c>
      <c r="AQ57" s="61">
        <f t="shared" si="12"/>
        <v>0</v>
      </c>
      <c r="AR57" s="61">
        <f t="shared" si="12"/>
        <v>0</v>
      </c>
      <c r="AS57" s="61">
        <f t="shared" si="12"/>
        <v>0</v>
      </c>
      <c r="AT57" s="61">
        <f t="shared" si="12"/>
        <v>0</v>
      </c>
      <c r="AU57" s="61">
        <f t="shared" si="12"/>
        <v>0</v>
      </c>
      <c r="AV57" s="61">
        <f t="shared" si="12"/>
        <v>0</v>
      </c>
      <c r="AW57" s="61">
        <f t="shared" si="12"/>
        <v>0</v>
      </c>
      <c r="AX57" s="61">
        <f t="shared" si="12"/>
        <v>0</v>
      </c>
      <c r="AY57" s="61">
        <f t="shared" si="12"/>
        <v>0</v>
      </c>
      <c r="AZ57" s="61">
        <f t="shared" si="12"/>
        <v>0</v>
      </c>
      <c r="BA57" s="61">
        <f t="shared" si="12"/>
        <v>0</v>
      </c>
      <c r="BB57" s="61">
        <f t="shared" si="12"/>
        <v>0</v>
      </c>
      <c r="BC57" s="61">
        <f t="shared" si="12"/>
        <v>0</v>
      </c>
      <c r="BD57" s="61">
        <f t="shared" si="12"/>
        <v>0</v>
      </c>
      <c r="BE57" s="61">
        <f t="shared" si="12"/>
        <v>0</v>
      </c>
      <c r="BF57" s="61">
        <f t="shared" si="12"/>
        <v>0</v>
      </c>
      <c r="BG57" s="61">
        <f t="shared" si="12"/>
        <v>0</v>
      </c>
      <c r="BH57" s="61">
        <f t="shared" si="12"/>
        <v>0</v>
      </c>
      <c r="BI57" s="61">
        <f t="shared" si="12"/>
        <v>0</v>
      </c>
      <c r="BJ57" s="61">
        <f t="shared" si="12"/>
        <v>0</v>
      </c>
      <c r="BK57" s="61">
        <f t="shared" si="12"/>
        <v>0</v>
      </c>
      <c r="BL57" s="61">
        <f t="shared" si="12"/>
        <v>0</v>
      </c>
      <c r="BM57" s="61">
        <f t="shared" si="12"/>
        <v>0</v>
      </c>
      <c r="BN57" s="61">
        <f t="shared" si="12"/>
        <v>0</v>
      </c>
      <c r="BO57" s="61">
        <f t="shared" si="12"/>
        <v>0</v>
      </c>
      <c r="BP57" s="61">
        <f t="shared" si="12"/>
        <v>0</v>
      </c>
      <c r="BQ57" s="61">
        <f t="shared" ref="BQ57:BY57" si="13">SUM(BQ55:BQ56)</f>
        <v>0</v>
      </c>
      <c r="BR57" s="61">
        <f t="shared" si="13"/>
        <v>0</v>
      </c>
      <c r="BS57" s="61">
        <f t="shared" si="13"/>
        <v>3005000</v>
      </c>
      <c r="BT57" s="61">
        <f t="shared" si="13"/>
        <v>0</v>
      </c>
      <c r="BU57" s="61">
        <f t="shared" si="13"/>
        <v>0</v>
      </c>
      <c r="BV57" s="61">
        <f t="shared" si="13"/>
        <v>0</v>
      </c>
      <c r="BW57" s="61">
        <f t="shared" si="13"/>
        <v>3005000</v>
      </c>
      <c r="BX57" s="61">
        <f t="shared" si="13"/>
        <v>0</v>
      </c>
      <c r="BY57" s="42">
        <f t="shared" si="13"/>
        <v>0</v>
      </c>
    </row>
    <row r="58" spans="1:77" s="17" customFormat="1" ht="12.75" customHeight="1" x14ac:dyDescent="0.2">
      <c r="A58" s="26" t="s">
        <v>102</v>
      </c>
      <c r="B58" s="22"/>
      <c r="C58" s="22"/>
      <c r="D58" s="27"/>
      <c r="E58" s="63">
        <f>+E25+E33+E40+E47+E52+E57</f>
        <v>3025781.33</v>
      </c>
      <c r="F58" s="63">
        <f t="shared" ref="F58:BP58" si="14">+F25+F33+F40+F47+F52+F57</f>
        <v>300782</v>
      </c>
      <c r="G58" s="63">
        <f t="shared" si="14"/>
        <v>0</v>
      </c>
      <c r="H58" s="63">
        <f t="shared" si="14"/>
        <v>0</v>
      </c>
      <c r="I58" s="63">
        <f t="shared" si="14"/>
        <v>0</v>
      </c>
      <c r="J58" s="63">
        <f t="shared" si="14"/>
        <v>0</v>
      </c>
      <c r="K58" s="63">
        <f t="shared" si="14"/>
        <v>2768906</v>
      </c>
      <c r="L58" s="63">
        <f t="shared" si="14"/>
        <v>36992</v>
      </c>
      <c r="M58" s="63">
        <f t="shared" si="14"/>
        <v>0</v>
      </c>
      <c r="N58" s="63">
        <f t="shared" si="14"/>
        <v>6905153.5300000003</v>
      </c>
      <c r="O58" s="63">
        <f t="shared" si="14"/>
        <v>26061</v>
      </c>
      <c r="P58" s="63">
        <f t="shared" si="14"/>
        <v>0</v>
      </c>
      <c r="Q58" s="63">
        <f t="shared" si="14"/>
        <v>1176001</v>
      </c>
      <c r="R58" s="63">
        <f t="shared" si="14"/>
        <v>9262</v>
      </c>
      <c r="S58" s="63">
        <f t="shared" si="14"/>
        <v>0</v>
      </c>
      <c r="T58" s="63">
        <f t="shared" si="14"/>
        <v>434403.6</v>
      </c>
      <c r="U58" s="63">
        <f t="shared" si="14"/>
        <v>2646</v>
      </c>
      <c r="V58" s="63">
        <f t="shared" si="14"/>
        <v>0</v>
      </c>
      <c r="W58" s="63">
        <f t="shared" si="14"/>
        <v>6500</v>
      </c>
      <c r="X58" s="63">
        <f t="shared" si="14"/>
        <v>0</v>
      </c>
      <c r="Y58" s="63">
        <f t="shared" si="14"/>
        <v>0</v>
      </c>
      <c r="Z58" s="63">
        <f t="shared" si="14"/>
        <v>140274</v>
      </c>
      <c r="AA58" s="63">
        <f t="shared" si="14"/>
        <v>3872</v>
      </c>
      <c r="AB58" s="63">
        <f t="shared" si="14"/>
        <v>0</v>
      </c>
      <c r="AC58" s="63">
        <f t="shared" si="14"/>
        <v>0</v>
      </c>
      <c r="AD58" s="63">
        <f t="shared" si="14"/>
        <v>0</v>
      </c>
      <c r="AE58" s="63">
        <f t="shared" si="14"/>
        <v>0</v>
      </c>
      <c r="AF58" s="63">
        <f t="shared" si="14"/>
        <v>151904.75</v>
      </c>
      <c r="AG58" s="63">
        <f t="shared" si="14"/>
        <v>0</v>
      </c>
      <c r="AH58" s="63">
        <f t="shared" si="14"/>
        <v>0</v>
      </c>
      <c r="AI58" s="64">
        <f t="shared" si="14"/>
        <v>22000</v>
      </c>
      <c r="AJ58" s="64">
        <f t="shared" si="14"/>
        <v>0</v>
      </c>
      <c r="AK58" s="64">
        <f t="shared" si="14"/>
        <v>0</v>
      </c>
      <c r="AL58" s="65">
        <f t="shared" si="14"/>
        <v>9649538.2100000009</v>
      </c>
      <c r="AM58" s="63">
        <f t="shared" si="14"/>
        <v>20048</v>
      </c>
      <c r="AN58" s="63">
        <f t="shared" si="14"/>
        <v>0</v>
      </c>
      <c r="AO58" s="63">
        <f t="shared" si="14"/>
        <v>0</v>
      </c>
      <c r="AP58" s="63">
        <f t="shared" si="14"/>
        <v>0</v>
      </c>
      <c r="AQ58" s="63">
        <f t="shared" si="14"/>
        <v>0</v>
      </c>
      <c r="AR58" s="63">
        <f t="shared" si="14"/>
        <v>256368</v>
      </c>
      <c r="AS58" s="63">
        <f t="shared" si="14"/>
        <v>9005</v>
      </c>
      <c r="AT58" s="63">
        <f t="shared" si="14"/>
        <v>0</v>
      </c>
      <c r="AU58" s="63">
        <f t="shared" si="14"/>
        <v>25000</v>
      </c>
      <c r="AV58" s="63">
        <f t="shared" si="14"/>
        <v>0</v>
      </c>
      <c r="AW58" s="63">
        <f t="shared" si="14"/>
        <v>0</v>
      </c>
      <c r="AX58" s="63">
        <f t="shared" si="14"/>
        <v>0</v>
      </c>
      <c r="AY58" s="63">
        <f t="shared" si="14"/>
        <v>0</v>
      </c>
      <c r="AZ58" s="63">
        <f t="shared" si="14"/>
        <v>0</v>
      </c>
      <c r="BA58" s="63">
        <f t="shared" si="14"/>
        <v>22500</v>
      </c>
      <c r="BB58" s="63">
        <f t="shared" si="14"/>
        <v>0</v>
      </c>
      <c r="BC58" s="63">
        <f t="shared" si="14"/>
        <v>0</v>
      </c>
      <c r="BD58" s="63">
        <f t="shared" si="14"/>
        <v>110000</v>
      </c>
      <c r="BE58" s="63">
        <f t="shared" si="14"/>
        <v>0</v>
      </c>
      <c r="BF58" s="63">
        <f t="shared" si="14"/>
        <v>0</v>
      </c>
      <c r="BG58" s="63">
        <f t="shared" si="14"/>
        <v>0</v>
      </c>
      <c r="BH58" s="63">
        <f t="shared" si="14"/>
        <v>0</v>
      </c>
      <c r="BI58" s="63">
        <f t="shared" si="14"/>
        <v>0</v>
      </c>
      <c r="BJ58" s="63">
        <f t="shared" si="14"/>
        <v>1077998</v>
      </c>
      <c r="BK58" s="63">
        <f t="shared" si="14"/>
        <v>0</v>
      </c>
      <c r="BL58" s="63">
        <f t="shared" si="14"/>
        <v>0</v>
      </c>
      <c r="BM58" s="63">
        <f t="shared" si="14"/>
        <v>0</v>
      </c>
      <c r="BN58" s="63">
        <f t="shared" si="14"/>
        <v>0</v>
      </c>
      <c r="BO58" s="63">
        <f t="shared" si="14"/>
        <v>0</v>
      </c>
      <c r="BP58" s="63">
        <f t="shared" si="14"/>
        <v>7083873</v>
      </c>
      <c r="BQ58" s="63">
        <f t="shared" ref="BQ58:BY58" si="15">+BQ25+BQ33+BQ40+BQ47+BQ52+BQ57</f>
        <v>0</v>
      </c>
      <c r="BR58" s="63">
        <f t="shared" si="15"/>
        <v>0</v>
      </c>
      <c r="BS58" s="63">
        <f t="shared" si="15"/>
        <v>3005000</v>
      </c>
      <c r="BT58" s="63">
        <f t="shared" si="15"/>
        <v>0</v>
      </c>
      <c r="BU58" s="63">
        <f t="shared" si="15"/>
        <v>0</v>
      </c>
      <c r="BV58" s="63">
        <f t="shared" si="15"/>
        <v>0</v>
      </c>
      <c r="BW58" s="63">
        <f t="shared" si="15"/>
        <v>35861201.420000002</v>
      </c>
      <c r="BX58" s="63">
        <f t="shared" si="15"/>
        <v>408668</v>
      </c>
      <c r="BY58" s="64">
        <f t="shared" si="15"/>
        <v>0</v>
      </c>
    </row>
    <row r="59" spans="1:77" customFormat="1" x14ac:dyDescent="0.2">
      <c r="A59" s="1" t="s">
        <v>132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</sheetData>
  <mergeCells count="146">
    <mergeCell ref="A4:D4"/>
    <mergeCell ref="A6:D6"/>
    <mergeCell ref="A1:D1"/>
    <mergeCell ref="B56:D56"/>
    <mergeCell ref="A2:D2"/>
    <mergeCell ref="B54:D54"/>
    <mergeCell ref="B55:D55"/>
    <mergeCell ref="B52:D52"/>
    <mergeCell ref="B53:D53"/>
    <mergeCell ref="B50:D50"/>
    <mergeCell ref="B51:D51"/>
    <mergeCell ref="AF9:AH9"/>
    <mergeCell ref="Z10:AB10"/>
    <mergeCell ref="AC10:AE10"/>
    <mergeCell ref="AF10:AH10"/>
    <mergeCell ref="B48:D48"/>
    <mergeCell ref="B49:D49"/>
    <mergeCell ref="W11:X11"/>
    <mergeCell ref="Y11:Y12"/>
    <mergeCell ref="B46:D46"/>
    <mergeCell ref="B47:D47"/>
    <mergeCell ref="Z11:AA11"/>
    <mergeCell ref="AB11:AB12"/>
    <mergeCell ref="B44:D44"/>
    <mergeCell ref="B45:D45"/>
    <mergeCell ref="AC11:AD11"/>
    <mergeCell ref="AE11:AE12"/>
    <mergeCell ref="B42:D42"/>
    <mergeCell ref="B43:D43"/>
    <mergeCell ref="T9:V9"/>
    <mergeCell ref="T10:V10"/>
    <mergeCell ref="T11:U11"/>
    <mergeCell ref="V11:V12"/>
    <mergeCell ref="B36:D36"/>
    <mergeCell ref="B37:D37"/>
    <mergeCell ref="AR9:AT9"/>
    <mergeCell ref="AF11:AG11"/>
    <mergeCell ref="AH11:AH12"/>
    <mergeCell ref="B40:D40"/>
    <mergeCell ref="B41:D41"/>
    <mergeCell ref="AI9:AK9"/>
    <mergeCell ref="AI10:AK10"/>
    <mergeCell ref="AI11:AJ11"/>
    <mergeCell ref="AK11:AK12"/>
    <mergeCell ref="B38:D38"/>
    <mergeCell ref="B39:D39"/>
    <mergeCell ref="W9:Y9"/>
    <mergeCell ref="Z9:AB9"/>
    <mergeCell ref="AC9:AE9"/>
    <mergeCell ref="W10:Y10"/>
    <mergeCell ref="B34:D34"/>
    <mergeCell ref="B35:D35"/>
    <mergeCell ref="AR11:AS11"/>
    <mergeCell ref="AT11:AT12"/>
    <mergeCell ref="B32:D32"/>
    <mergeCell ref="B33:D33"/>
    <mergeCell ref="AU11:AV11"/>
    <mergeCell ref="AW11:AW12"/>
    <mergeCell ref="B30:D30"/>
    <mergeCell ref="B31:D31"/>
    <mergeCell ref="AL11:AM11"/>
    <mergeCell ref="AN11:AN12"/>
    <mergeCell ref="AX9:AZ9"/>
    <mergeCell ref="AX10:AZ10"/>
    <mergeCell ref="AX11:AY11"/>
    <mergeCell ref="AZ11:AZ12"/>
    <mergeCell ref="B28:D28"/>
    <mergeCell ref="B29:D29"/>
    <mergeCell ref="BA9:BC9"/>
    <mergeCell ref="BD9:BF9"/>
    <mergeCell ref="BA10:BC10"/>
    <mergeCell ref="BD10:BF10"/>
    <mergeCell ref="BA11:BB11"/>
    <mergeCell ref="BC11:BC12"/>
    <mergeCell ref="B26:D26"/>
    <mergeCell ref="B27:D27"/>
    <mergeCell ref="AU9:AW9"/>
    <mergeCell ref="AR10:AT10"/>
    <mergeCell ref="AU10:AW10"/>
    <mergeCell ref="AO11:AP11"/>
    <mergeCell ref="AQ11:AQ12"/>
    <mergeCell ref="AL9:AN9"/>
    <mergeCell ref="AO9:AQ9"/>
    <mergeCell ref="AL10:AN10"/>
    <mergeCell ref="AO10:AQ10"/>
    <mergeCell ref="BJ10:BL10"/>
    <mergeCell ref="BD11:BE11"/>
    <mergeCell ref="BF11:BF12"/>
    <mergeCell ref="B24:D24"/>
    <mergeCell ref="B25:D25"/>
    <mergeCell ref="BG11:BH11"/>
    <mergeCell ref="BI11:BI12"/>
    <mergeCell ref="B22:D22"/>
    <mergeCell ref="B23:D23"/>
    <mergeCell ref="BJ11:BK11"/>
    <mergeCell ref="BL11:BL12"/>
    <mergeCell ref="B20:D20"/>
    <mergeCell ref="B21:D21"/>
    <mergeCell ref="BM9:BO9"/>
    <mergeCell ref="BP9:BR9"/>
    <mergeCell ref="BM10:BO10"/>
    <mergeCell ref="BP10:BR10"/>
    <mergeCell ref="BM11:BN11"/>
    <mergeCell ref="BO11:BO12"/>
    <mergeCell ref="B18:D18"/>
    <mergeCell ref="B19:D19"/>
    <mergeCell ref="BS9:BU9"/>
    <mergeCell ref="K9:M9"/>
    <mergeCell ref="N9:P9"/>
    <mergeCell ref="Q9:S9"/>
    <mergeCell ref="E10:G10"/>
    <mergeCell ref="H10:J10"/>
    <mergeCell ref="K10:M10"/>
    <mergeCell ref="N10:P10"/>
    <mergeCell ref="Q10:S10"/>
    <mergeCell ref="A9:D12"/>
    <mergeCell ref="E9:G9"/>
    <mergeCell ref="E11:F11"/>
    <mergeCell ref="G11:G12"/>
    <mergeCell ref="BG9:BI9"/>
    <mergeCell ref="BJ9:BL9"/>
    <mergeCell ref="BG10:BI10"/>
    <mergeCell ref="BV9:BV10"/>
    <mergeCell ref="BS10:BU10"/>
    <mergeCell ref="BP11:BQ11"/>
    <mergeCell ref="BR11:BR12"/>
    <mergeCell ref="BS11:BT11"/>
    <mergeCell ref="B16:D16"/>
    <mergeCell ref="B17:D17"/>
    <mergeCell ref="BW9:BY10"/>
    <mergeCell ref="BU11:BU12"/>
    <mergeCell ref="BV11:BV12"/>
    <mergeCell ref="BW11:BX11"/>
    <mergeCell ref="BY11:BY12"/>
    <mergeCell ref="B14:D14"/>
    <mergeCell ref="B15:D15"/>
    <mergeCell ref="Q11:R11"/>
    <mergeCell ref="S11:S12"/>
    <mergeCell ref="B13:D13"/>
    <mergeCell ref="H11:I11"/>
    <mergeCell ref="J11:J12"/>
    <mergeCell ref="K11:L11"/>
    <mergeCell ref="M11:M12"/>
    <mergeCell ref="N11:O11"/>
    <mergeCell ref="P11:P12"/>
    <mergeCell ref="H9:J9"/>
  </mergeCells>
  <pageMargins left="0.74803149606299213" right="0.74803149606299213" top="0.98425196850393704" bottom="0.98425196850393704" header="0.51181102362204722" footer="0.51181102362204722"/>
  <pageSetup paperSize="8" scale="80" fitToWidth="0" fitToHeight="0" orientation="landscape" r:id="rId1"/>
  <headerFooter alignWithMargins="0"/>
  <colBreaks count="4" manualBreakCount="4">
    <brk id="19" max="1048575" man="1"/>
    <brk id="34" max="1048575" man="1"/>
    <brk id="49" max="1048575" man="1"/>
    <brk id="6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BW59"/>
  <sheetViews>
    <sheetView view="pageBreakPreview" topLeftCell="AM1" zoomScale="60" zoomScaleNormal="100" workbookViewId="0">
      <selection activeCell="A9" sqref="A9:B12"/>
    </sheetView>
  </sheetViews>
  <sheetFormatPr defaultColWidth="9.140625" defaultRowHeight="12.75" x14ac:dyDescent="0.2"/>
  <cols>
    <col min="1" max="1" width="4.5703125" style="2" customWidth="1"/>
    <col min="2" max="2" width="58.7109375" style="2" customWidth="1"/>
    <col min="3" max="3" width="12.85546875" style="2" bestFit="1" customWidth="1"/>
    <col min="4" max="8" width="11.7109375" style="2" customWidth="1"/>
    <col min="9" max="9" width="12.85546875" style="2" bestFit="1" customWidth="1"/>
    <col min="10" max="11" width="11.7109375" style="2" customWidth="1"/>
    <col min="12" max="12" width="12.85546875" style="2" bestFit="1" customWidth="1"/>
    <col min="13" max="14" width="11.7109375" style="2" customWidth="1"/>
    <col min="15" max="15" width="12.85546875" style="2" bestFit="1" customWidth="1"/>
    <col min="16" max="35" width="11.7109375" style="2" customWidth="1"/>
    <col min="36" max="36" width="12.85546875" style="2" bestFit="1" customWidth="1"/>
    <col min="37" max="59" width="11.7109375" style="2" customWidth="1"/>
    <col min="60" max="60" width="12.85546875" style="2" bestFit="1" customWidth="1"/>
    <col min="61" max="65" width="11.7109375" style="2" customWidth="1"/>
    <col min="66" max="66" width="12.85546875" style="2" bestFit="1" customWidth="1"/>
    <col min="67" max="68" width="11.7109375" style="2" customWidth="1"/>
    <col min="69" max="69" width="13" style="2" bestFit="1" customWidth="1"/>
    <col min="70" max="72" width="11.7109375" style="2" customWidth="1"/>
    <col min="73" max="73" width="14" style="2" bestFit="1" customWidth="1"/>
    <col min="74" max="74" width="12.85546875" style="2" bestFit="1" customWidth="1"/>
    <col min="75" max="75" width="11.7109375" style="2" customWidth="1"/>
    <col min="76" max="16384" width="9.140625" style="2"/>
  </cols>
  <sheetData>
    <row r="1" spans="1:75" ht="12.75" customHeight="1" collapsed="1" x14ac:dyDescent="0.2">
      <c r="A1" s="117" t="s">
        <v>0</v>
      </c>
      <c r="B1" s="117"/>
    </row>
    <row r="2" spans="1:75" ht="12.75" customHeight="1" x14ac:dyDescent="0.2">
      <c r="A2" s="117" t="s">
        <v>1</v>
      </c>
      <c r="B2" s="117"/>
    </row>
    <row r="4" spans="1:75" ht="42.75" customHeight="1" x14ac:dyDescent="0.2">
      <c r="A4" s="96" t="s">
        <v>126</v>
      </c>
      <c r="B4" s="96"/>
      <c r="C4" s="13"/>
      <c r="D4" s="13"/>
      <c r="E4" s="13"/>
      <c r="F4" s="13"/>
      <c r="G4" s="13"/>
      <c r="H4" s="13"/>
    </row>
    <row r="6" spans="1:75" s="21" customFormat="1" ht="27" customHeight="1" x14ac:dyDescent="0.2">
      <c r="A6" s="96" t="s">
        <v>130</v>
      </c>
      <c r="B6" s="96"/>
      <c r="C6" s="13"/>
    </row>
    <row r="7" spans="1:75" x14ac:dyDescent="0.2">
      <c r="B7" s="34" t="s">
        <v>2</v>
      </c>
    </row>
    <row r="8" spans="1:75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75" s="10" customFormat="1" ht="12.75" customHeight="1" x14ac:dyDescent="0.2">
      <c r="A9" s="75" t="s">
        <v>3</v>
      </c>
      <c r="B9" s="93"/>
      <c r="C9" s="113" t="s">
        <v>4</v>
      </c>
      <c r="D9" s="113"/>
      <c r="E9" s="113"/>
      <c r="F9" s="113" t="s">
        <v>5</v>
      </c>
      <c r="G9" s="113"/>
      <c r="H9" s="113"/>
      <c r="I9" s="113" t="s">
        <v>6</v>
      </c>
      <c r="J9" s="113"/>
      <c r="K9" s="113"/>
      <c r="L9" s="113" t="s">
        <v>7</v>
      </c>
      <c r="M9" s="113"/>
      <c r="N9" s="113"/>
      <c r="O9" s="113" t="s">
        <v>8</v>
      </c>
      <c r="P9" s="113"/>
      <c r="Q9" s="113"/>
      <c r="R9" s="113">
        <v>6</v>
      </c>
      <c r="S9" s="114"/>
      <c r="T9" s="114"/>
      <c r="U9" s="113" t="s">
        <v>53</v>
      </c>
      <c r="V9" s="113"/>
      <c r="W9" s="113"/>
      <c r="X9" s="113" t="s">
        <v>31</v>
      </c>
      <c r="Y9" s="113"/>
      <c r="Z9" s="113"/>
      <c r="AA9" s="113" t="s">
        <v>50</v>
      </c>
      <c r="AB9" s="113"/>
      <c r="AC9" s="113"/>
      <c r="AD9" s="113" t="s">
        <v>19</v>
      </c>
      <c r="AE9" s="113"/>
      <c r="AF9" s="113"/>
      <c r="AG9" s="122" t="s">
        <v>25</v>
      </c>
      <c r="AH9" s="122"/>
      <c r="AI9" s="123"/>
      <c r="AJ9" s="124" t="s">
        <v>44</v>
      </c>
      <c r="AK9" s="122"/>
      <c r="AL9" s="123"/>
      <c r="AM9" s="124" t="s">
        <v>27</v>
      </c>
      <c r="AN9" s="122"/>
      <c r="AO9" s="123"/>
      <c r="AP9" s="124" t="s">
        <v>26</v>
      </c>
      <c r="AQ9" s="122"/>
      <c r="AR9" s="123"/>
      <c r="AS9" s="124" t="s">
        <v>28</v>
      </c>
      <c r="AT9" s="122"/>
      <c r="AU9" s="123"/>
      <c r="AV9" s="124" t="s">
        <v>49</v>
      </c>
      <c r="AW9" s="122"/>
      <c r="AX9" s="123"/>
      <c r="AY9" s="124" t="s">
        <v>113</v>
      </c>
      <c r="AZ9" s="122"/>
      <c r="BA9" s="123"/>
      <c r="BB9" s="124" t="s">
        <v>48</v>
      </c>
      <c r="BC9" s="122"/>
      <c r="BD9" s="123"/>
      <c r="BE9" s="124" t="s">
        <v>107</v>
      </c>
      <c r="BF9" s="122"/>
      <c r="BG9" s="123"/>
      <c r="BH9" s="124" t="s">
        <v>55</v>
      </c>
      <c r="BI9" s="122"/>
      <c r="BJ9" s="123"/>
      <c r="BK9" s="124" t="s">
        <v>90</v>
      </c>
      <c r="BL9" s="122"/>
      <c r="BM9" s="123"/>
      <c r="BN9" s="124" t="s">
        <v>119</v>
      </c>
      <c r="BO9" s="122"/>
      <c r="BP9" s="123"/>
      <c r="BQ9" s="124" t="s">
        <v>120</v>
      </c>
      <c r="BR9" s="122"/>
      <c r="BS9" s="123"/>
      <c r="BT9" s="78" t="s">
        <v>121</v>
      </c>
      <c r="BU9" s="75" t="s">
        <v>122</v>
      </c>
      <c r="BV9" s="93"/>
      <c r="BW9" s="80"/>
    </row>
    <row r="10" spans="1:75" s="10" customFormat="1" ht="12.75" customHeight="1" x14ac:dyDescent="0.2">
      <c r="A10" s="81"/>
      <c r="B10" s="118"/>
      <c r="C10" s="120" t="s">
        <v>9</v>
      </c>
      <c r="D10" s="120"/>
      <c r="E10" s="120"/>
      <c r="F10" s="120" t="s">
        <v>10</v>
      </c>
      <c r="G10" s="120"/>
      <c r="H10" s="120"/>
      <c r="I10" s="120" t="s">
        <v>11</v>
      </c>
      <c r="J10" s="120"/>
      <c r="K10" s="120"/>
      <c r="L10" s="120" t="s">
        <v>12</v>
      </c>
      <c r="M10" s="120"/>
      <c r="N10" s="120"/>
      <c r="O10" s="120" t="s">
        <v>13</v>
      </c>
      <c r="P10" s="120"/>
      <c r="Q10" s="120"/>
      <c r="R10" s="120" t="s">
        <v>131</v>
      </c>
      <c r="S10" s="114"/>
      <c r="T10" s="114"/>
      <c r="U10" s="120" t="s">
        <v>103</v>
      </c>
      <c r="V10" s="120"/>
      <c r="W10" s="120"/>
      <c r="X10" s="120" t="s">
        <v>104</v>
      </c>
      <c r="Y10" s="120"/>
      <c r="Z10" s="120"/>
      <c r="AA10" s="120" t="s">
        <v>105</v>
      </c>
      <c r="AB10" s="120"/>
      <c r="AC10" s="120"/>
      <c r="AD10" s="120" t="s">
        <v>106</v>
      </c>
      <c r="AE10" s="120"/>
      <c r="AF10" s="120"/>
      <c r="AG10" s="125" t="s">
        <v>108</v>
      </c>
      <c r="AH10" s="125"/>
      <c r="AI10" s="126"/>
      <c r="AJ10" s="128" t="s">
        <v>109</v>
      </c>
      <c r="AK10" s="125"/>
      <c r="AL10" s="126"/>
      <c r="AM10" s="128" t="s">
        <v>110</v>
      </c>
      <c r="AN10" s="125"/>
      <c r="AO10" s="126"/>
      <c r="AP10" s="128" t="s">
        <v>111</v>
      </c>
      <c r="AQ10" s="125"/>
      <c r="AR10" s="126"/>
      <c r="AS10" s="128" t="s">
        <v>112</v>
      </c>
      <c r="AT10" s="125"/>
      <c r="AU10" s="126"/>
      <c r="AV10" s="128" t="s">
        <v>114</v>
      </c>
      <c r="AW10" s="125"/>
      <c r="AX10" s="126"/>
      <c r="AY10" s="128" t="s">
        <v>115</v>
      </c>
      <c r="AZ10" s="125"/>
      <c r="BA10" s="126"/>
      <c r="BB10" s="128" t="s">
        <v>116</v>
      </c>
      <c r="BC10" s="125"/>
      <c r="BD10" s="126"/>
      <c r="BE10" s="128" t="s">
        <v>117</v>
      </c>
      <c r="BF10" s="125"/>
      <c r="BG10" s="126"/>
      <c r="BH10" s="128" t="s">
        <v>118</v>
      </c>
      <c r="BI10" s="125"/>
      <c r="BJ10" s="126"/>
      <c r="BK10" s="128" t="s">
        <v>123</v>
      </c>
      <c r="BL10" s="125"/>
      <c r="BM10" s="126"/>
      <c r="BN10" s="128" t="s">
        <v>124</v>
      </c>
      <c r="BO10" s="125"/>
      <c r="BP10" s="126"/>
      <c r="BQ10" s="128" t="s">
        <v>125</v>
      </c>
      <c r="BR10" s="125"/>
      <c r="BS10" s="126"/>
      <c r="BT10" s="129"/>
      <c r="BU10" s="35"/>
      <c r="BV10" s="36"/>
      <c r="BW10" s="37"/>
    </row>
    <row r="11" spans="1:75" s="10" customFormat="1" x14ac:dyDescent="0.2">
      <c r="A11" s="81"/>
      <c r="B11" s="118"/>
      <c r="C11" s="120" t="s">
        <v>14</v>
      </c>
      <c r="D11" s="120"/>
      <c r="E11" s="120" t="s">
        <v>15</v>
      </c>
      <c r="F11" s="120" t="s">
        <v>14</v>
      </c>
      <c r="G11" s="120"/>
      <c r="H11" s="120" t="s">
        <v>15</v>
      </c>
      <c r="I11" s="120" t="s">
        <v>14</v>
      </c>
      <c r="J11" s="120"/>
      <c r="K11" s="120" t="s">
        <v>15</v>
      </c>
      <c r="L11" s="120" t="s">
        <v>14</v>
      </c>
      <c r="M11" s="120"/>
      <c r="N11" s="120" t="s">
        <v>15</v>
      </c>
      <c r="O11" s="120" t="s">
        <v>14</v>
      </c>
      <c r="P11" s="120"/>
      <c r="Q11" s="120" t="s">
        <v>15</v>
      </c>
      <c r="R11" s="120" t="s">
        <v>14</v>
      </c>
      <c r="S11" s="114"/>
      <c r="T11" s="120" t="s">
        <v>15</v>
      </c>
      <c r="U11" s="120" t="s">
        <v>14</v>
      </c>
      <c r="V11" s="120"/>
      <c r="W11" s="120" t="s">
        <v>15</v>
      </c>
      <c r="X11" s="120" t="s">
        <v>14</v>
      </c>
      <c r="Y11" s="120"/>
      <c r="Z11" s="120" t="s">
        <v>15</v>
      </c>
      <c r="AA11" s="120" t="s">
        <v>14</v>
      </c>
      <c r="AB11" s="120"/>
      <c r="AC11" s="120" t="s">
        <v>15</v>
      </c>
      <c r="AD11" s="120" t="s">
        <v>14</v>
      </c>
      <c r="AE11" s="120"/>
      <c r="AF11" s="120" t="s">
        <v>15</v>
      </c>
      <c r="AG11" s="125" t="s">
        <v>14</v>
      </c>
      <c r="AH11" s="126"/>
      <c r="AI11" s="78" t="s">
        <v>15</v>
      </c>
      <c r="AJ11" s="128" t="s">
        <v>14</v>
      </c>
      <c r="AK11" s="126"/>
      <c r="AL11" s="78" t="s">
        <v>15</v>
      </c>
      <c r="AM11" s="128" t="s">
        <v>14</v>
      </c>
      <c r="AN11" s="126"/>
      <c r="AO11" s="78" t="s">
        <v>15</v>
      </c>
      <c r="AP11" s="128" t="s">
        <v>14</v>
      </c>
      <c r="AQ11" s="126"/>
      <c r="AR11" s="78" t="s">
        <v>15</v>
      </c>
      <c r="AS11" s="128" t="s">
        <v>14</v>
      </c>
      <c r="AT11" s="126"/>
      <c r="AU11" s="78" t="s">
        <v>15</v>
      </c>
      <c r="AV11" s="128" t="s">
        <v>14</v>
      </c>
      <c r="AW11" s="126"/>
      <c r="AX11" s="78" t="s">
        <v>15</v>
      </c>
      <c r="AY11" s="128" t="s">
        <v>14</v>
      </c>
      <c r="AZ11" s="126"/>
      <c r="BA11" s="78" t="s">
        <v>15</v>
      </c>
      <c r="BB11" s="128" t="s">
        <v>14</v>
      </c>
      <c r="BC11" s="126"/>
      <c r="BD11" s="78" t="s">
        <v>15</v>
      </c>
      <c r="BE11" s="128" t="s">
        <v>14</v>
      </c>
      <c r="BF11" s="126"/>
      <c r="BG11" s="78" t="s">
        <v>15</v>
      </c>
      <c r="BH11" s="128" t="s">
        <v>14</v>
      </c>
      <c r="BI11" s="126"/>
      <c r="BJ11" s="78" t="s">
        <v>15</v>
      </c>
      <c r="BK11" s="128" t="s">
        <v>14</v>
      </c>
      <c r="BL11" s="126"/>
      <c r="BM11" s="78" t="s">
        <v>15</v>
      </c>
      <c r="BN11" s="128" t="s">
        <v>14</v>
      </c>
      <c r="BO11" s="126"/>
      <c r="BP11" s="78" t="s">
        <v>15</v>
      </c>
      <c r="BQ11" s="128" t="s">
        <v>14</v>
      </c>
      <c r="BR11" s="126"/>
      <c r="BS11" s="78" t="s">
        <v>15</v>
      </c>
      <c r="BT11" s="19" t="s">
        <v>14</v>
      </c>
      <c r="BU11" s="128" t="s">
        <v>14</v>
      </c>
      <c r="BV11" s="126"/>
      <c r="BW11" s="19" t="s">
        <v>15</v>
      </c>
    </row>
    <row r="12" spans="1:75" s="10" customFormat="1" ht="38.25" x14ac:dyDescent="0.2">
      <c r="A12" s="83"/>
      <c r="B12" s="119"/>
      <c r="C12" s="71"/>
      <c r="D12" s="28" t="s">
        <v>16</v>
      </c>
      <c r="E12" s="120"/>
      <c r="F12" s="71"/>
      <c r="G12" s="28" t="s">
        <v>16</v>
      </c>
      <c r="H12" s="120"/>
      <c r="I12" s="71"/>
      <c r="J12" s="28" t="s">
        <v>16</v>
      </c>
      <c r="K12" s="120"/>
      <c r="L12" s="71"/>
      <c r="M12" s="28" t="s">
        <v>16</v>
      </c>
      <c r="N12" s="120"/>
      <c r="O12" s="71"/>
      <c r="P12" s="28" t="s">
        <v>16</v>
      </c>
      <c r="Q12" s="120"/>
      <c r="R12" s="71"/>
      <c r="S12" s="28" t="s">
        <v>16</v>
      </c>
      <c r="T12" s="114"/>
      <c r="U12" s="71"/>
      <c r="V12" s="28" t="s">
        <v>16</v>
      </c>
      <c r="W12" s="120"/>
      <c r="X12" s="71"/>
      <c r="Y12" s="28" t="s">
        <v>16</v>
      </c>
      <c r="Z12" s="120"/>
      <c r="AA12" s="71"/>
      <c r="AB12" s="28" t="s">
        <v>16</v>
      </c>
      <c r="AC12" s="120"/>
      <c r="AD12" s="71"/>
      <c r="AE12" s="28" t="s">
        <v>16</v>
      </c>
      <c r="AF12" s="120"/>
      <c r="AG12" s="38"/>
      <c r="AH12" s="19" t="s">
        <v>16</v>
      </c>
      <c r="AI12" s="127"/>
      <c r="AJ12" s="20"/>
      <c r="AK12" s="19" t="s">
        <v>16</v>
      </c>
      <c r="AL12" s="127"/>
      <c r="AM12" s="20"/>
      <c r="AN12" s="19" t="s">
        <v>16</v>
      </c>
      <c r="AO12" s="127"/>
      <c r="AP12" s="20"/>
      <c r="AQ12" s="19" t="s">
        <v>16</v>
      </c>
      <c r="AR12" s="127"/>
      <c r="AS12" s="20"/>
      <c r="AT12" s="19" t="s">
        <v>16</v>
      </c>
      <c r="AU12" s="127"/>
      <c r="AV12" s="20"/>
      <c r="AW12" s="19" t="s">
        <v>16</v>
      </c>
      <c r="AX12" s="127"/>
      <c r="AY12" s="20"/>
      <c r="AZ12" s="19" t="s">
        <v>16</v>
      </c>
      <c r="BA12" s="127"/>
      <c r="BB12" s="20"/>
      <c r="BC12" s="19" t="s">
        <v>16</v>
      </c>
      <c r="BD12" s="127"/>
      <c r="BE12" s="20"/>
      <c r="BF12" s="19" t="s">
        <v>16</v>
      </c>
      <c r="BG12" s="127"/>
      <c r="BH12" s="20"/>
      <c r="BI12" s="19" t="s">
        <v>16</v>
      </c>
      <c r="BJ12" s="127"/>
      <c r="BK12" s="20"/>
      <c r="BL12" s="19" t="s">
        <v>16</v>
      </c>
      <c r="BM12" s="127"/>
      <c r="BN12" s="20"/>
      <c r="BO12" s="19" t="s">
        <v>16</v>
      </c>
      <c r="BP12" s="127"/>
      <c r="BQ12" s="20"/>
      <c r="BR12" s="19" t="s">
        <v>16</v>
      </c>
      <c r="BS12" s="127"/>
      <c r="BT12" s="41"/>
      <c r="BU12" s="20"/>
      <c r="BV12" s="19" t="s">
        <v>16</v>
      </c>
      <c r="BW12" s="41"/>
    </row>
    <row r="13" spans="1:75" ht="12.75" customHeight="1" x14ac:dyDescent="0.2">
      <c r="A13" s="12"/>
      <c r="B13" s="32" t="s">
        <v>17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67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4" t="s">
        <v>22</v>
      </c>
      <c r="BU13" s="44" t="s">
        <v>22</v>
      </c>
      <c r="BV13" s="45"/>
      <c r="BW13" s="45"/>
    </row>
    <row r="14" spans="1:75" ht="12.75" customHeight="1" x14ac:dyDescent="0.2">
      <c r="A14" s="12"/>
      <c r="B14" s="32" t="s">
        <v>18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8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6"/>
      <c r="BS14" s="45"/>
      <c r="BT14" s="45"/>
      <c r="BU14" s="45"/>
      <c r="BV14" s="45"/>
      <c r="BW14" s="45"/>
    </row>
    <row r="15" spans="1:75" ht="12.75" customHeight="1" x14ac:dyDescent="0.2">
      <c r="A15" s="33" t="s">
        <v>20</v>
      </c>
      <c r="B15" s="33" t="s">
        <v>21</v>
      </c>
      <c r="C15" s="44">
        <v>1065534.33</v>
      </c>
      <c r="D15" s="44">
        <v>0</v>
      </c>
      <c r="E15" s="45"/>
      <c r="F15" s="44">
        <v>0</v>
      </c>
      <c r="G15" s="44">
        <v>0</v>
      </c>
      <c r="H15" s="45"/>
      <c r="I15" s="44">
        <v>2011919</v>
      </c>
      <c r="J15" s="44">
        <v>0</v>
      </c>
      <c r="K15" s="45"/>
      <c r="L15" s="44">
        <v>1317094</v>
      </c>
      <c r="M15" s="44">
        <v>0</v>
      </c>
      <c r="N15" s="45"/>
      <c r="O15" s="44">
        <v>428494</v>
      </c>
      <c r="P15" s="44">
        <v>0</v>
      </c>
      <c r="Q15" s="45"/>
      <c r="R15" s="44">
        <v>37088</v>
      </c>
      <c r="S15" s="44">
        <v>0</v>
      </c>
      <c r="T15" s="45"/>
      <c r="U15" s="44">
        <v>0</v>
      </c>
      <c r="V15" s="44">
        <v>0</v>
      </c>
      <c r="W15" s="45"/>
      <c r="X15" s="44">
        <v>41921</v>
      </c>
      <c r="Y15" s="44">
        <v>0</v>
      </c>
      <c r="Z15" s="45"/>
      <c r="AA15" s="44">
        <v>0</v>
      </c>
      <c r="AB15" s="44">
        <v>0</v>
      </c>
      <c r="AC15" s="45"/>
      <c r="AD15" s="44">
        <v>0</v>
      </c>
      <c r="AE15" s="44">
        <v>0</v>
      </c>
      <c r="AF15" s="45"/>
      <c r="AG15" s="69">
        <v>0</v>
      </c>
      <c r="AH15" s="44">
        <v>0</v>
      </c>
      <c r="AI15" s="45"/>
      <c r="AJ15" s="44">
        <v>2001687.69</v>
      </c>
      <c r="AK15" s="44">
        <v>0</v>
      </c>
      <c r="AL15" s="45"/>
      <c r="AM15" s="44">
        <v>0</v>
      </c>
      <c r="AN15" s="44">
        <v>0</v>
      </c>
      <c r="AO15" s="45"/>
      <c r="AP15" s="44">
        <v>201835</v>
      </c>
      <c r="AQ15" s="44">
        <v>0</v>
      </c>
      <c r="AR15" s="45"/>
      <c r="AS15" s="44">
        <v>25000</v>
      </c>
      <c r="AT15" s="44">
        <v>0</v>
      </c>
      <c r="AU15" s="45"/>
      <c r="AV15" s="44">
        <v>0</v>
      </c>
      <c r="AW15" s="44">
        <v>0</v>
      </c>
      <c r="AX15" s="45"/>
      <c r="AY15" s="44">
        <v>0</v>
      </c>
      <c r="AZ15" s="44">
        <v>0</v>
      </c>
      <c r="BA15" s="45"/>
      <c r="BB15" s="44">
        <v>0</v>
      </c>
      <c r="BC15" s="44">
        <v>0</v>
      </c>
      <c r="BD15" s="45"/>
      <c r="BE15" s="44">
        <v>0</v>
      </c>
      <c r="BF15" s="44">
        <v>0</v>
      </c>
      <c r="BG15" s="45"/>
      <c r="BH15" s="44">
        <v>0</v>
      </c>
      <c r="BI15" s="44">
        <v>0</v>
      </c>
      <c r="BJ15" s="45"/>
      <c r="BK15" s="44">
        <v>0</v>
      </c>
      <c r="BL15" s="44">
        <v>0</v>
      </c>
      <c r="BM15" s="45"/>
      <c r="BN15" s="44">
        <v>0</v>
      </c>
      <c r="BO15" s="44">
        <v>0</v>
      </c>
      <c r="BP15" s="45"/>
      <c r="BQ15" s="44">
        <v>0</v>
      </c>
      <c r="BR15" s="46"/>
      <c r="BS15" s="45"/>
      <c r="BT15" s="45"/>
      <c r="BU15" s="44">
        <f>+C15+F15+I15+L15+O15+R15+U15+X15+AA15+AD15+AG15+AJ15+AM15+AP15+AS15+AV15+AY15+BB15+BE15+BH15+BK15+BN15+BQ15+BT15</f>
        <v>7130573.0199999996</v>
      </c>
      <c r="BV15" s="44">
        <f>+D15+G15+J15+M15+P15+S15+V15+Y15+AB15+AE15+AH15+AK15+AN15+AQ15+AT15+AW15+AZ15+BC15+BF15+BI15+BL15+BO15</f>
        <v>0</v>
      </c>
      <c r="BW15" s="44">
        <f>+E15+H15+K15+N15+Q15+T15+W15+Z15+AC15+AF15+AI15+AL15+AO15+AR15+AU15+AX15+BA15+BD15+BG15+BJ15+BM15+BP15</f>
        <v>0</v>
      </c>
    </row>
    <row r="16" spans="1:75" ht="12.75" customHeight="1" x14ac:dyDescent="0.2">
      <c r="A16" s="33" t="s">
        <v>23</v>
      </c>
      <c r="B16" s="33" t="s">
        <v>24</v>
      </c>
      <c r="C16" s="44">
        <v>117879</v>
      </c>
      <c r="D16" s="44">
        <v>0</v>
      </c>
      <c r="E16" s="45"/>
      <c r="F16" s="44">
        <v>0</v>
      </c>
      <c r="G16" s="44">
        <v>0</v>
      </c>
      <c r="H16" s="45"/>
      <c r="I16" s="44">
        <v>133160</v>
      </c>
      <c r="J16" s="44">
        <v>0</v>
      </c>
      <c r="K16" s="45"/>
      <c r="L16" s="44">
        <v>38891</v>
      </c>
      <c r="M16" s="44">
        <v>0</v>
      </c>
      <c r="N16" s="45"/>
      <c r="O16" s="44">
        <v>28559</v>
      </c>
      <c r="P16" s="44">
        <v>0</v>
      </c>
      <c r="Q16" s="45"/>
      <c r="R16" s="44">
        <v>2595</v>
      </c>
      <c r="S16" s="44">
        <v>0</v>
      </c>
      <c r="T16" s="45"/>
      <c r="U16" s="44">
        <v>0</v>
      </c>
      <c r="V16" s="44">
        <v>0</v>
      </c>
      <c r="W16" s="45"/>
      <c r="X16" s="44">
        <v>5481</v>
      </c>
      <c r="Y16" s="44">
        <v>0</v>
      </c>
      <c r="Z16" s="45"/>
      <c r="AA16" s="44">
        <v>0</v>
      </c>
      <c r="AB16" s="44">
        <v>0</v>
      </c>
      <c r="AC16" s="45"/>
      <c r="AD16" s="44">
        <v>0</v>
      </c>
      <c r="AE16" s="44">
        <v>0</v>
      </c>
      <c r="AF16" s="45"/>
      <c r="AG16" s="69">
        <v>0</v>
      </c>
      <c r="AH16" s="44">
        <v>0</v>
      </c>
      <c r="AI16" s="45"/>
      <c r="AJ16" s="44">
        <v>109465.38</v>
      </c>
      <c r="AK16" s="44">
        <v>0</v>
      </c>
      <c r="AL16" s="45"/>
      <c r="AM16" s="44">
        <v>0</v>
      </c>
      <c r="AN16" s="44">
        <v>0</v>
      </c>
      <c r="AO16" s="45"/>
      <c r="AP16" s="44">
        <v>13678</v>
      </c>
      <c r="AQ16" s="44">
        <v>0</v>
      </c>
      <c r="AR16" s="45"/>
      <c r="AS16" s="44">
        <v>0</v>
      </c>
      <c r="AT16" s="44">
        <v>0</v>
      </c>
      <c r="AU16" s="45"/>
      <c r="AV16" s="44">
        <v>0</v>
      </c>
      <c r="AW16" s="44">
        <v>0</v>
      </c>
      <c r="AX16" s="45"/>
      <c r="AY16" s="44">
        <v>705</v>
      </c>
      <c r="AZ16" s="44">
        <v>0</v>
      </c>
      <c r="BA16" s="45"/>
      <c r="BB16" s="44">
        <v>0</v>
      </c>
      <c r="BC16" s="44">
        <v>0</v>
      </c>
      <c r="BD16" s="45"/>
      <c r="BE16" s="44">
        <v>0</v>
      </c>
      <c r="BF16" s="44">
        <v>0</v>
      </c>
      <c r="BG16" s="45"/>
      <c r="BH16" s="44">
        <v>0</v>
      </c>
      <c r="BI16" s="44">
        <v>0</v>
      </c>
      <c r="BJ16" s="45"/>
      <c r="BK16" s="44">
        <v>0</v>
      </c>
      <c r="BL16" s="44">
        <v>0</v>
      </c>
      <c r="BM16" s="45"/>
      <c r="BN16" s="44">
        <v>0</v>
      </c>
      <c r="BO16" s="44">
        <v>0</v>
      </c>
      <c r="BP16" s="45"/>
      <c r="BQ16" s="44">
        <v>0</v>
      </c>
      <c r="BR16" s="46"/>
      <c r="BS16" s="45"/>
      <c r="BT16" s="45"/>
      <c r="BU16" s="44">
        <f t="shared" ref="BU16:BU24" si="0">+C16+F16+I16+L16+O16+R16+U16+X16+AA16+AD16+AG16+AJ16+AM16+AP16+AS16+AV16+AY16+BB16+BE16+BH16+BK16+BN16+BQ16+BT16</f>
        <v>450413.38</v>
      </c>
      <c r="BV16" s="44">
        <f t="shared" ref="BV16:BV24" si="1">+D16+G16+J16+M16+P16+S16+V16+Y16+AB16+AE16+AH16+AK16+AN16+AQ16+AT16+AW16+AZ16+BC16+BF16+BI16+BL16+BO16</f>
        <v>0</v>
      </c>
      <c r="BW16" s="44">
        <f t="shared" ref="BW16:BW24" si="2">+E16+H16+K16+N16+Q16+T16+W16+Z16+AC16+AF16+AI16+AL16+AO16+AR16+AU16+AX16+BA16+BD16+BG16+BJ16+BM16+BP16</f>
        <v>0</v>
      </c>
    </row>
    <row r="17" spans="1:75" ht="12.75" customHeight="1" x14ac:dyDescent="0.2">
      <c r="A17" s="33" t="s">
        <v>29</v>
      </c>
      <c r="B17" s="33" t="s">
        <v>30</v>
      </c>
      <c r="C17" s="44">
        <v>803034</v>
      </c>
      <c r="D17" s="44">
        <v>0</v>
      </c>
      <c r="E17" s="45"/>
      <c r="F17" s="44">
        <v>0</v>
      </c>
      <c r="G17" s="44">
        <v>0</v>
      </c>
      <c r="H17" s="45"/>
      <c r="I17" s="44">
        <v>427300</v>
      </c>
      <c r="J17" s="44">
        <v>0</v>
      </c>
      <c r="K17" s="45"/>
      <c r="L17" s="44">
        <v>4810507.4400000004</v>
      </c>
      <c r="M17" s="44">
        <v>0</v>
      </c>
      <c r="N17" s="45"/>
      <c r="O17" s="44">
        <v>416168</v>
      </c>
      <c r="P17" s="44">
        <v>0</v>
      </c>
      <c r="Q17" s="45"/>
      <c r="R17" s="44">
        <v>196660</v>
      </c>
      <c r="S17" s="44">
        <v>0</v>
      </c>
      <c r="T17" s="45"/>
      <c r="U17" s="44">
        <v>6500</v>
      </c>
      <c r="V17" s="44">
        <v>0</v>
      </c>
      <c r="W17" s="45"/>
      <c r="X17" s="44">
        <v>89000</v>
      </c>
      <c r="Y17" s="44">
        <v>0</v>
      </c>
      <c r="Z17" s="45"/>
      <c r="AA17" s="44">
        <v>0</v>
      </c>
      <c r="AB17" s="44">
        <v>0</v>
      </c>
      <c r="AC17" s="45"/>
      <c r="AD17" s="44">
        <v>0</v>
      </c>
      <c r="AE17" s="44">
        <v>0</v>
      </c>
      <c r="AF17" s="45"/>
      <c r="AG17" s="69">
        <v>22000</v>
      </c>
      <c r="AH17" s="44">
        <v>0</v>
      </c>
      <c r="AI17" s="45"/>
      <c r="AJ17" s="44">
        <v>4188546.91</v>
      </c>
      <c r="AK17" s="44">
        <v>0</v>
      </c>
      <c r="AL17" s="45"/>
      <c r="AM17" s="44">
        <v>0</v>
      </c>
      <c r="AN17" s="44">
        <v>0</v>
      </c>
      <c r="AO17" s="45"/>
      <c r="AP17" s="44">
        <v>25850</v>
      </c>
      <c r="AQ17" s="44">
        <v>0</v>
      </c>
      <c r="AR17" s="45"/>
      <c r="AS17" s="44">
        <v>0</v>
      </c>
      <c r="AT17" s="44">
        <v>0</v>
      </c>
      <c r="AU17" s="45"/>
      <c r="AV17" s="44">
        <v>0</v>
      </c>
      <c r="AW17" s="44">
        <v>0</v>
      </c>
      <c r="AX17" s="45"/>
      <c r="AY17" s="44">
        <v>8295</v>
      </c>
      <c r="AZ17" s="44">
        <v>0</v>
      </c>
      <c r="BA17" s="45"/>
      <c r="BB17" s="44">
        <v>0</v>
      </c>
      <c r="BC17" s="44">
        <v>0</v>
      </c>
      <c r="BD17" s="45"/>
      <c r="BE17" s="44">
        <v>0</v>
      </c>
      <c r="BF17" s="44">
        <v>0</v>
      </c>
      <c r="BG17" s="45"/>
      <c r="BH17" s="44">
        <v>0</v>
      </c>
      <c r="BI17" s="44">
        <v>0</v>
      </c>
      <c r="BJ17" s="45"/>
      <c r="BK17" s="44">
        <v>0</v>
      </c>
      <c r="BL17" s="44">
        <v>0</v>
      </c>
      <c r="BM17" s="45"/>
      <c r="BN17" s="44">
        <v>0</v>
      </c>
      <c r="BO17" s="44">
        <v>0</v>
      </c>
      <c r="BP17" s="45"/>
      <c r="BQ17" s="44">
        <v>0</v>
      </c>
      <c r="BR17" s="46"/>
      <c r="BS17" s="45"/>
      <c r="BT17" s="45"/>
      <c r="BU17" s="44">
        <f t="shared" si="0"/>
        <v>10993861.350000001</v>
      </c>
      <c r="BV17" s="44">
        <f t="shared" si="1"/>
        <v>0</v>
      </c>
      <c r="BW17" s="44">
        <f t="shared" si="2"/>
        <v>0</v>
      </c>
    </row>
    <row r="18" spans="1:75" ht="12.75" customHeight="1" x14ac:dyDescent="0.2">
      <c r="A18" s="33" t="s">
        <v>32</v>
      </c>
      <c r="B18" s="33" t="s">
        <v>33</v>
      </c>
      <c r="C18" s="44">
        <v>41450</v>
      </c>
      <c r="D18" s="44">
        <v>0</v>
      </c>
      <c r="E18" s="45"/>
      <c r="F18" s="44">
        <v>0</v>
      </c>
      <c r="G18" s="44">
        <v>0</v>
      </c>
      <c r="H18" s="45"/>
      <c r="I18" s="44">
        <v>140000</v>
      </c>
      <c r="J18" s="44">
        <v>0</v>
      </c>
      <c r="K18" s="45"/>
      <c r="L18" s="44">
        <v>476900</v>
      </c>
      <c r="M18" s="44">
        <v>0</v>
      </c>
      <c r="N18" s="45"/>
      <c r="O18" s="44">
        <v>291350</v>
      </c>
      <c r="P18" s="44">
        <v>0</v>
      </c>
      <c r="Q18" s="45"/>
      <c r="R18" s="44">
        <v>91800</v>
      </c>
      <c r="S18" s="44">
        <v>0</v>
      </c>
      <c r="T18" s="45"/>
      <c r="U18" s="44">
        <v>0</v>
      </c>
      <c r="V18" s="44">
        <v>0</v>
      </c>
      <c r="W18" s="45"/>
      <c r="X18" s="44">
        <v>0</v>
      </c>
      <c r="Y18" s="44">
        <v>0</v>
      </c>
      <c r="Z18" s="45"/>
      <c r="AA18" s="44">
        <v>0</v>
      </c>
      <c r="AB18" s="44">
        <v>0</v>
      </c>
      <c r="AC18" s="45"/>
      <c r="AD18" s="44">
        <v>151904.75</v>
      </c>
      <c r="AE18" s="44">
        <v>0</v>
      </c>
      <c r="AF18" s="45"/>
      <c r="AG18" s="69">
        <v>0</v>
      </c>
      <c r="AH18" s="44">
        <v>0</v>
      </c>
      <c r="AI18" s="45"/>
      <c r="AJ18" s="44">
        <v>2796570.25</v>
      </c>
      <c r="AK18" s="44">
        <v>0</v>
      </c>
      <c r="AL18" s="45"/>
      <c r="AM18" s="44">
        <v>0</v>
      </c>
      <c r="AN18" s="44">
        <v>0</v>
      </c>
      <c r="AO18" s="45"/>
      <c r="AP18" s="44">
        <v>0</v>
      </c>
      <c r="AQ18" s="44">
        <v>0</v>
      </c>
      <c r="AR18" s="45"/>
      <c r="AS18" s="44">
        <v>0</v>
      </c>
      <c r="AT18" s="44">
        <v>0</v>
      </c>
      <c r="AU18" s="45"/>
      <c r="AV18" s="44">
        <v>0</v>
      </c>
      <c r="AW18" s="44">
        <v>0</v>
      </c>
      <c r="AX18" s="45"/>
      <c r="AY18" s="44">
        <v>0</v>
      </c>
      <c r="AZ18" s="44">
        <v>0</v>
      </c>
      <c r="BA18" s="45"/>
      <c r="BB18" s="44">
        <v>0</v>
      </c>
      <c r="BC18" s="44">
        <v>0</v>
      </c>
      <c r="BD18" s="45"/>
      <c r="BE18" s="44">
        <v>0</v>
      </c>
      <c r="BF18" s="44">
        <v>0</v>
      </c>
      <c r="BG18" s="45"/>
      <c r="BH18" s="44">
        <v>0</v>
      </c>
      <c r="BI18" s="44">
        <v>0</v>
      </c>
      <c r="BJ18" s="45"/>
      <c r="BK18" s="44">
        <v>0</v>
      </c>
      <c r="BL18" s="44">
        <v>0</v>
      </c>
      <c r="BM18" s="45"/>
      <c r="BN18" s="44">
        <v>0</v>
      </c>
      <c r="BO18" s="44">
        <v>0</v>
      </c>
      <c r="BP18" s="45"/>
      <c r="BQ18" s="44">
        <v>0</v>
      </c>
      <c r="BR18" s="46"/>
      <c r="BS18" s="45"/>
      <c r="BT18" s="45"/>
      <c r="BU18" s="44">
        <f t="shared" si="0"/>
        <v>3989975</v>
      </c>
      <c r="BV18" s="44">
        <f t="shared" si="1"/>
        <v>0</v>
      </c>
      <c r="BW18" s="44">
        <f t="shared" si="2"/>
        <v>0</v>
      </c>
    </row>
    <row r="19" spans="1:75" ht="12.75" customHeight="1" x14ac:dyDescent="0.2">
      <c r="A19" s="33" t="s">
        <v>34</v>
      </c>
      <c r="B19" s="33" t="s">
        <v>35</v>
      </c>
      <c r="C19" s="44">
        <v>0</v>
      </c>
      <c r="D19" s="44">
        <v>0</v>
      </c>
      <c r="E19" s="45"/>
      <c r="F19" s="44">
        <v>0</v>
      </c>
      <c r="G19" s="44">
        <v>0</v>
      </c>
      <c r="H19" s="45"/>
      <c r="I19" s="44">
        <v>0</v>
      </c>
      <c r="J19" s="44">
        <v>0</v>
      </c>
      <c r="K19" s="45"/>
      <c r="L19" s="44">
        <v>0</v>
      </c>
      <c r="M19" s="44">
        <v>0</v>
      </c>
      <c r="N19" s="45"/>
      <c r="O19" s="44">
        <v>0</v>
      </c>
      <c r="P19" s="44">
        <v>0</v>
      </c>
      <c r="Q19" s="45"/>
      <c r="R19" s="44">
        <v>0</v>
      </c>
      <c r="S19" s="44">
        <v>0</v>
      </c>
      <c r="T19" s="45"/>
      <c r="U19" s="44">
        <v>0</v>
      </c>
      <c r="V19" s="44">
        <v>0</v>
      </c>
      <c r="W19" s="45"/>
      <c r="X19" s="44">
        <v>0</v>
      </c>
      <c r="Y19" s="44">
        <v>0</v>
      </c>
      <c r="Z19" s="45"/>
      <c r="AA19" s="44">
        <v>0</v>
      </c>
      <c r="AB19" s="44">
        <v>0</v>
      </c>
      <c r="AC19" s="45"/>
      <c r="AD19" s="44">
        <v>0</v>
      </c>
      <c r="AE19" s="44">
        <v>0</v>
      </c>
      <c r="AF19" s="45"/>
      <c r="AG19" s="69">
        <v>0</v>
      </c>
      <c r="AH19" s="44">
        <v>0</v>
      </c>
      <c r="AI19" s="45"/>
      <c r="AJ19" s="44">
        <v>0</v>
      </c>
      <c r="AK19" s="44">
        <v>0</v>
      </c>
      <c r="AL19" s="45"/>
      <c r="AM19" s="44">
        <v>0</v>
      </c>
      <c r="AN19" s="44">
        <v>0</v>
      </c>
      <c r="AO19" s="45"/>
      <c r="AP19" s="44">
        <v>0</v>
      </c>
      <c r="AQ19" s="44">
        <v>0</v>
      </c>
      <c r="AR19" s="45"/>
      <c r="AS19" s="44">
        <v>0</v>
      </c>
      <c r="AT19" s="44">
        <v>0</v>
      </c>
      <c r="AU19" s="45"/>
      <c r="AV19" s="44">
        <v>0</v>
      </c>
      <c r="AW19" s="44">
        <v>0</v>
      </c>
      <c r="AX19" s="45"/>
      <c r="AY19" s="44">
        <v>0</v>
      </c>
      <c r="AZ19" s="44">
        <v>0</v>
      </c>
      <c r="BA19" s="45"/>
      <c r="BB19" s="44">
        <v>0</v>
      </c>
      <c r="BC19" s="44">
        <v>0</v>
      </c>
      <c r="BD19" s="45"/>
      <c r="BE19" s="44">
        <v>0</v>
      </c>
      <c r="BF19" s="44">
        <v>0</v>
      </c>
      <c r="BG19" s="45"/>
      <c r="BH19" s="44">
        <v>0</v>
      </c>
      <c r="BI19" s="44">
        <v>0</v>
      </c>
      <c r="BJ19" s="45"/>
      <c r="BK19" s="44">
        <v>0</v>
      </c>
      <c r="BL19" s="44">
        <v>0</v>
      </c>
      <c r="BM19" s="45"/>
      <c r="BN19" s="44">
        <v>0</v>
      </c>
      <c r="BO19" s="44">
        <v>0</v>
      </c>
      <c r="BP19" s="45"/>
      <c r="BQ19" s="44">
        <v>0</v>
      </c>
      <c r="BR19" s="46"/>
      <c r="BS19" s="45"/>
      <c r="BT19" s="45"/>
      <c r="BU19" s="44">
        <f t="shared" si="0"/>
        <v>0</v>
      </c>
      <c r="BV19" s="44">
        <f t="shared" si="1"/>
        <v>0</v>
      </c>
      <c r="BW19" s="44">
        <f t="shared" si="2"/>
        <v>0</v>
      </c>
    </row>
    <row r="20" spans="1:75" ht="12.75" customHeight="1" x14ac:dyDescent="0.2">
      <c r="A20" s="33" t="s">
        <v>36</v>
      </c>
      <c r="B20" s="33" t="s">
        <v>37</v>
      </c>
      <c r="C20" s="44">
        <v>0</v>
      </c>
      <c r="D20" s="44">
        <v>0</v>
      </c>
      <c r="E20" s="45"/>
      <c r="F20" s="44">
        <v>0</v>
      </c>
      <c r="G20" s="44">
        <v>0</v>
      </c>
      <c r="H20" s="45"/>
      <c r="I20" s="44">
        <v>0</v>
      </c>
      <c r="J20" s="44">
        <v>0</v>
      </c>
      <c r="K20" s="45"/>
      <c r="L20" s="44">
        <v>0</v>
      </c>
      <c r="M20" s="44">
        <v>0</v>
      </c>
      <c r="N20" s="45"/>
      <c r="O20" s="44">
        <v>0</v>
      </c>
      <c r="P20" s="44">
        <v>0</v>
      </c>
      <c r="Q20" s="45"/>
      <c r="R20" s="44">
        <v>0</v>
      </c>
      <c r="S20" s="44">
        <v>0</v>
      </c>
      <c r="T20" s="45"/>
      <c r="U20" s="44">
        <v>0</v>
      </c>
      <c r="V20" s="44">
        <v>0</v>
      </c>
      <c r="W20" s="45"/>
      <c r="X20" s="44">
        <v>0</v>
      </c>
      <c r="Y20" s="44">
        <v>0</v>
      </c>
      <c r="Z20" s="45"/>
      <c r="AA20" s="44">
        <v>0</v>
      </c>
      <c r="AB20" s="44">
        <v>0</v>
      </c>
      <c r="AC20" s="45"/>
      <c r="AD20" s="44">
        <v>0</v>
      </c>
      <c r="AE20" s="44">
        <v>0</v>
      </c>
      <c r="AF20" s="45"/>
      <c r="AG20" s="69">
        <v>0</v>
      </c>
      <c r="AH20" s="44">
        <v>0</v>
      </c>
      <c r="AI20" s="45"/>
      <c r="AJ20" s="44">
        <v>0</v>
      </c>
      <c r="AK20" s="44">
        <v>0</v>
      </c>
      <c r="AL20" s="45"/>
      <c r="AM20" s="44">
        <v>0</v>
      </c>
      <c r="AN20" s="44">
        <v>0</v>
      </c>
      <c r="AO20" s="45"/>
      <c r="AP20" s="44">
        <v>0</v>
      </c>
      <c r="AQ20" s="44">
        <v>0</v>
      </c>
      <c r="AR20" s="45"/>
      <c r="AS20" s="44">
        <v>0</v>
      </c>
      <c r="AT20" s="44">
        <v>0</v>
      </c>
      <c r="AU20" s="45"/>
      <c r="AV20" s="44">
        <v>0</v>
      </c>
      <c r="AW20" s="44">
        <v>0</v>
      </c>
      <c r="AX20" s="45"/>
      <c r="AY20" s="44">
        <v>0</v>
      </c>
      <c r="AZ20" s="44">
        <v>0</v>
      </c>
      <c r="BA20" s="45"/>
      <c r="BB20" s="44">
        <v>0</v>
      </c>
      <c r="BC20" s="44">
        <v>0</v>
      </c>
      <c r="BD20" s="45"/>
      <c r="BE20" s="44">
        <v>0</v>
      </c>
      <c r="BF20" s="44">
        <v>0</v>
      </c>
      <c r="BG20" s="45"/>
      <c r="BH20" s="44">
        <v>0</v>
      </c>
      <c r="BI20" s="44">
        <v>0</v>
      </c>
      <c r="BJ20" s="45"/>
      <c r="BK20" s="44">
        <v>0</v>
      </c>
      <c r="BL20" s="44">
        <v>0</v>
      </c>
      <c r="BM20" s="45"/>
      <c r="BN20" s="44">
        <v>0</v>
      </c>
      <c r="BO20" s="44">
        <v>0</v>
      </c>
      <c r="BP20" s="45"/>
      <c r="BQ20" s="44">
        <v>0</v>
      </c>
      <c r="BR20" s="46"/>
      <c r="BS20" s="45"/>
      <c r="BT20" s="45"/>
      <c r="BU20" s="44">
        <f t="shared" si="0"/>
        <v>0</v>
      </c>
      <c r="BV20" s="44">
        <f t="shared" si="1"/>
        <v>0</v>
      </c>
      <c r="BW20" s="44">
        <f t="shared" si="2"/>
        <v>0</v>
      </c>
    </row>
    <row r="21" spans="1:75" ht="12.75" customHeight="1" x14ac:dyDescent="0.2">
      <c r="A21" s="33" t="s">
        <v>38</v>
      </c>
      <c r="B21" s="33" t="s">
        <v>39</v>
      </c>
      <c r="C21" s="44">
        <v>2000</v>
      </c>
      <c r="D21" s="44">
        <v>0</v>
      </c>
      <c r="E21" s="45"/>
      <c r="F21" s="44">
        <v>0</v>
      </c>
      <c r="G21" s="44">
        <v>0</v>
      </c>
      <c r="H21" s="45"/>
      <c r="I21" s="44">
        <v>0</v>
      </c>
      <c r="J21" s="44">
        <v>0</v>
      </c>
      <c r="K21" s="45"/>
      <c r="L21" s="44">
        <v>0</v>
      </c>
      <c r="M21" s="44">
        <v>0</v>
      </c>
      <c r="N21" s="45"/>
      <c r="O21" s="44">
        <v>0</v>
      </c>
      <c r="P21" s="44">
        <v>0</v>
      </c>
      <c r="Q21" s="45"/>
      <c r="R21" s="44">
        <v>0</v>
      </c>
      <c r="S21" s="44">
        <v>0</v>
      </c>
      <c r="T21" s="45"/>
      <c r="U21" s="44">
        <v>0</v>
      </c>
      <c r="V21" s="44">
        <v>0</v>
      </c>
      <c r="W21" s="45"/>
      <c r="X21" s="44">
        <v>0</v>
      </c>
      <c r="Y21" s="44">
        <v>0</v>
      </c>
      <c r="Z21" s="45"/>
      <c r="AA21" s="44">
        <v>0</v>
      </c>
      <c r="AB21" s="44">
        <v>0</v>
      </c>
      <c r="AC21" s="45"/>
      <c r="AD21" s="44">
        <v>0</v>
      </c>
      <c r="AE21" s="44">
        <v>0</v>
      </c>
      <c r="AF21" s="45"/>
      <c r="AG21" s="69">
        <v>0</v>
      </c>
      <c r="AH21" s="44">
        <v>0</v>
      </c>
      <c r="AI21" s="45"/>
      <c r="AJ21" s="44">
        <v>0</v>
      </c>
      <c r="AK21" s="44">
        <v>0</v>
      </c>
      <c r="AL21" s="45"/>
      <c r="AM21" s="44">
        <v>0</v>
      </c>
      <c r="AN21" s="44">
        <v>0</v>
      </c>
      <c r="AO21" s="45"/>
      <c r="AP21" s="44">
        <v>0</v>
      </c>
      <c r="AQ21" s="44">
        <v>0</v>
      </c>
      <c r="AR21" s="45"/>
      <c r="AS21" s="44">
        <v>0</v>
      </c>
      <c r="AT21" s="44">
        <v>0</v>
      </c>
      <c r="AU21" s="45"/>
      <c r="AV21" s="44">
        <v>0</v>
      </c>
      <c r="AW21" s="44">
        <v>0</v>
      </c>
      <c r="AX21" s="45"/>
      <c r="AY21" s="44">
        <v>0</v>
      </c>
      <c r="AZ21" s="44">
        <v>0</v>
      </c>
      <c r="BA21" s="45"/>
      <c r="BB21" s="44">
        <v>0</v>
      </c>
      <c r="BC21" s="44">
        <v>0</v>
      </c>
      <c r="BD21" s="45"/>
      <c r="BE21" s="44">
        <v>0</v>
      </c>
      <c r="BF21" s="44">
        <v>0</v>
      </c>
      <c r="BG21" s="45"/>
      <c r="BH21" s="44">
        <v>0</v>
      </c>
      <c r="BI21" s="44">
        <v>0</v>
      </c>
      <c r="BJ21" s="45"/>
      <c r="BK21" s="44">
        <v>0</v>
      </c>
      <c r="BL21" s="44">
        <v>0</v>
      </c>
      <c r="BM21" s="45"/>
      <c r="BN21" s="44">
        <v>0</v>
      </c>
      <c r="BO21" s="44">
        <v>0</v>
      </c>
      <c r="BP21" s="45"/>
      <c r="BQ21" s="44">
        <v>0</v>
      </c>
      <c r="BR21" s="46"/>
      <c r="BS21" s="45"/>
      <c r="BT21" s="45"/>
      <c r="BU21" s="44">
        <f t="shared" si="0"/>
        <v>2000</v>
      </c>
      <c r="BV21" s="44">
        <f t="shared" si="1"/>
        <v>0</v>
      </c>
      <c r="BW21" s="44">
        <f t="shared" si="2"/>
        <v>0</v>
      </c>
    </row>
    <row r="22" spans="1:75" ht="12.75" customHeight="1" x14ac:dyDescent="0.2">
      <c r="A22" s="33" t="s">
        <v>40</v>
      </c>
      <c r="B22" s="33" t="s">
        <v>41</v>
      </c>
      <c r="C22" s="44">
        <v>0</v>
      </c>
      <c r="D22" s="44">
        <v>0</v>
      </c>
      <c r="E22" s="45"/>
      <c r="F22" s="44">
        <v>0</v>
      </c>
      <c r="G22" s="44">
        <v>0</v>
      </c>
      <c r="H22" s="45"/>
      <c r="I22" s="44">
        <v>0</v>
      </c>
      <c r="J22" s="44">
        <v>0</v>
      </c>
      <c r="K22" s="45"/>
      <c r="L22" s="44">
        <v>0</v>
      </c>
      <c r="M22" s="44">
        <v>0</v>
      </c>
      <c r="N22" s="45"/>
      <c r="O22" s="44">
        <v>0</v>
      </c>
      <c r="P22" s="44">
        <v>0</v>
      </c>
      <c r="Q22" s="45"/>
      <c r="R22" s="44">
        <v>0</v>
      </c>
      <c r="S22" s="44">
        <v>0</v>
      </c>
      <c r="T22" s="45"/>
      <c r="U22" s="44">
        <v>0</v>
      </c>
      <c r="V22" s="44">
        <v>0</v>
      </c>
      <c r="W22" s="45"/>
      <c r="X22" s="44">
        <v>0</v>
      </c>
      <c r="Y22" s="44">
        <v>0</v>
      </c>
      <c r="Z22" s="45"/>
      <c r="AA22" s="44">
        <v>0</v>
      </c>
      <c r="AB22" s="44">
        <v>0</v>
      </c>
      <c r="AC22" s="45"/>
      <c r="AD22" s="44">
        <v>0</v>
      </c>
      <c r="AE22" s="44">
        <v>0</v>
      </c>
      <c r="AF22" s="45"/>
      <c r="AG22" s="69">
        <v>0</v>
      </c>
      <c r="AH22" s="44">
        <v>0</v>
      </c>
      <c r="AI22" s="45"/>
      <c r="AJ22" s="44">
        <v>0</v>
      </c>
      <c r="AK22" s="44">
        <v>0</v>
      </c>
      <c r="AL22" s="45"/>
      <c r="AM22" s="44">
        <v>0</v>
      </c>
      <c r="AN22" s="44">
        <v>0</v>
      </c>
      <c r="AO22" s="45"/>
      <c r="AP22" s="44">
        <v>0</v>
      </c>
      <c r="AQ22" s="44">
        <v>0</v>
      </c>
      <c r="AR22" s="45"/>
      <c r="AS22" s="44">
        <v>0</v>
      </c>
      <c r="AT22" s="44">
        <v>0</v>
      </c>
      <c r="AU22" s="45"/>
      <c r="AV22" s="44">
        <v>0</v>
      </c>
      <c r="AW22" s="44">
        <v>0</v>
      </c>
      <c r="AX22" s="45"/>
      <c r="AY22" s="44">
        <v>0</v>
      </c>
      <c r="AZ22" s="44">
        <v>0</v>
      </c>
      <c r="BA22" s="45"/>
      <c r="BB22" s="44">
        <v>0</v>
      </c>
      <c r="BC22" s="44">
        <v>0</v>
      </c>
      <c r="BD22" s="45"/>
      <c r="BE22" s="44">
        <v>0</v>
      </c>
      <c r="BF22" s="44">
        <v>0</v>
      </c>
      <c r="BG22" s="45"/>
      <c r="BH22" s="44">
        <v>0</v>
      </c>
      <c r="BI22" s="44">
        <v>0</v>
      </c>
      <c r="BJ22" s="45"/>
      <c r="BK22" s="44">
        <v>0</v>
      </c>
      <c r="BL22" s="44">
        <v>0</v>
      </c>
      <c r="BM22" s="45"/>
      <c r="BN22" s="44">
        <v>0</v>
      </c>
      <c r="BO22" s="44">
        <v>0</v>
      </c>
      <c r="BP22" s="45"/>
      <c r="BQ22" s="44">
        <v>0</v>
      </c>
      <c r="BR22" s="46"/>
      <c r="BS22" s="45"/>
      <c r="BT22" s="45"/>
      <c r="BU22" s="44">
        <f t="shared" si="0"/>
        <v>0</v>
      </c>
      <c r="BV22" s="44">
        <f t="shared" si="1"/>
        <v>0</v>
      </c>
      <c r="BW22" s="44">
        <f t="shared" si="2"/>
        <v>0</v>
      </c>
    </row>
    <row r="23" spans="1:75" ht="12.75" customHeight="1" x14ac:dyDescent="0.2">
      <c r="A23" s="33" t="s">
        <v>42</v>
      </c>
      <c r="B23" s="33" t="s">
        <v>43</v>
      </c>
      <c r="C23" s="44">
        <v>120302</v>
      </c>
      <c r="D23" s="44">
        <v>0</v>
      </c>
      <c r="E23" s="45"/>
      <c r="F23" s="44">
        <v>0</v>
      </c>
      <c r="G23" s="44">
        <v>0</v>
      </c>
      <c r="H23" s="45"/>
      <c r="I23" s="44">
        <v>4000</v>
      </c>
      <c r="J23" s="44">
        <v>0</v>
      </c>
      <c r="K23" s="45"/>
      <c r="L23" s="44">
        <v>103200</v>
      </c>
      <c r="M23" s="44">
        <v>0</v>
      </c>
      <c r="N23" s="45"/>
      <c r="O23" s="44">
        <v>0</v>
      </c>
      <c r="P23" s="44">
        <v>0</v>
      </c>
      <c r="Q23" s="45"/>
      <c r="R23" s="44">
        <v>0</v>
      </c>
      <c r="S23" s="44">
        <v>0</v>
      </c>
      <c r="T23" s="45"/>
      <c r="U23" s="44">
        <v>0</v>
      </c>
      <c r="V23" s="44">
        <v>0</v>
      </c>
      <c r="W23" s="45"/>
      <c r="X23" s="44">
        <v>0</v>
      </c>
      <c r="Y23" s="44">
        <v>0</v>
      </c>
      <c r="Z23" s="45"/>
      <c r="AA23" s="44">
        <v>0</v>
      </c>
      <c r="AB23" s="44">
        <v>0</v>
      </c>
      <c r="AC23" s="45"/>
      <c r="AD23" s="44">
        <v>0</v>
      </c>
      <c r="AE23" s="44">
        <v>0</v>
      </c>
      <c r="AF23" s="45"/>
      <c r="AG23" s="69">
        <v>0</v>
      </c>
      <c r="AH23" s="44">
        <v>0</v>
      </c>
      <c r="AI23" s="45"/>
      <c r="AJ23" s="44">
        <v>2000</v>
      </c>
      <c r="AK23" s="44">
        <v>0</v>
      </c>
      <c r="AL23" s="45"/>
      <c r="AM23" s="44">
        <v>0</v>
      </c>
      <c r="AN23" s="44">
        <v>0</v>
      </c>
      <c r="AO23" s="45"/>
      <c r="AP23" s="44">
        <v>6000</v>
      </c>
      <c r="AQ23" s="44">
        <v>0</v>
      </c>
      <c r="AR23" s="45"/>
      <c r="AS23" s="44">
        <v>0</v>
      </c>
      <c r="AT23" s="44">
        <v>0</v>
      </c>
      <c r="AU23" s="45"/>
      <c r="AV23" s="44">
        <v>0</v>
      </c>
      <c r="AW23" s="44">
        <v>0</v>
      </c>
      <c r="AX23" s="45"/>
      <c r="AY23" s="44">
        <v>0</v>
      </c>
      <c r="AZ23" s="44">
        <v>0</v>
      </c>
      <c r="BA23" s="45"/>
      <c r="BB23" s="44">
        <v>0</v>
      </c>
      <c r="BC23" s="44">
        <v>0</v>
      </c>
      <c r="BD23" s="45"/>
      <c r="BE23" s="44">
        <v>0</v>
      </c>
      <c r="BF23" s="44">
        <v>0</v>
      </c>
      <c r="BG23" s="45"/>
      <c r="BH23" s="44">
        <v>0</v>
      </c>
      <c r="BI23" s="44">
        <v>0</v>
      </c>
      <c r="BJ23" s="45"/>
      <c r="BK23" s="44">
        <v>0</v>
      </c>
      <c r="BL23" s="44">
        <v>0</v>
      </c>
      <c r="BM23" s="45"/>
      <c r="BN23" s="44">
        <v>0</v>
      </c>
      <c r="BO23" s="44">
        <v>0</v>
      </c>
      <c r="BP23" s="45"/>
      <c r="BQ23" s="44">
        <v>0</v>
      </c>
      <c r="BR23" s="46"/>
      <c r="BS23" s="45"/>
      <c r="BT23" s="45"/>
      <c r="BU23" s="44">
        <f t="shared" si="0"/>
        <v>235502</v>
      </c>
      <c r="BV23" s="44">
        <f t="shared" si="1"/>
        <v>0</v>
      </c>
      <c r="BW23" s="44">
        <f t="shared" si="2"/>
        <v>0</v>
      </c>
    </row>
    <row r="24" spans="1:75" ht="12.75" customHeight="1" x14ac:dyDescent="0.2">
      <c r="A24" s="33" t="s">
        <v>45</v>
      </c>
      <c r="B24" s="33" t="s">
        <v>46</v>
      </c>
      <c r="C24" s="44">
        <v>701182</v>
      </c>
      <c r="D24" s="44">
        <v>300782</v>
      </c>
      <c r="E24" s="45"/>
      <c r="F24" s="44">
        <v>0</v>
      </c>
      <c r="G24" s="44">
        <v>0</v>
      </c>
      <c r="H24" s="45"/>
      <c r="I24" s="44">
        <f>53442-915</f>
        <v>52527</v>
      </c>
      <c r="J24" s="44">
        <v>36992</v>
      </c>
      <c r="K24" s="45"/>
      <c r="L24" s="44">
        <v>158561.09</v>
      </c>
      <c r="M24" s="44">
        <v>26061</v>
      </c>
      <c r="N24" s="45"/>
      <c r="O24" s="44">
        <v>11430</v>
      </c>
      <c r="P24" s="44">
        <v>9262</v>
      </c>
      <c r="Q24" s="45"/>
      <c r="R24" s="44">
        <v>106260.6</v>
      </c>
      <c r="S24" s="44">
        <v>2646</v>
      </c>
      <c r="T24" s="45"/>
      <c r="U24" s="44">
        <v>0</v>
      </c>
      <c r="V24" s="44">
        <v>0</v>
      </c>
      <c r="W24" s="45"/>
      <c r="X24" s="44">
        <v>3872</v>
      </c>
      <c r="Y24" s="44">
        <v>3872</v>
      </c>
      <c r="Z24" s="45"/>
      <c r="AA24" s="44">
        <v>0</v>
      </c>
      <c r="AB24" s="44">
        <v>0</v>
      </c>
      <c r="AC24" s="45"/>
      <c r="AD24" s="44">
        <v>0</v>
      </c>
      <c r="AE24" s="44">
        <v>0</v>
      </c>
      <c r="AF24" s="45"/>
      <c r="AG24" s="69">
        <v>0</v>
      </c>
      <c r="AH24" s="44">
        <v>0</v>
      </c>
      <c r="AI24" s="45"/>
      <c r="AJ24" s="44">
        <v>519267.98</v>
      </c>
      <c r="AK24" s="44">
        <v>20048</v>
      </c>
      <c r="AL24" s="45"/>
      <c r="AM24" s="44">
        <v>0</v>
      </c>
      <c r="AN24" s="44">
        <v>0</v>
      </c>
      <c r="AO24" s="45"/>
      <c r="AP24" s="44">
        <v>9005</v>
      </c>
      <c r="AQ24" s="44">
        <v>9005</v>
      </c>
      <c r="AR24" s="45"/>
      <c r="AS24" s="44">
        <v>0</v>
      </c>
      <c r="AT24" s="44">
        <v>0</v>
      </c>
      <c r="AU24" s="45"/>
      <c r="AV24" s="44">
        <v>0</v>
      </c>
      <c r="AW24" s="44">
        <v>0</v>
      </c>
      <c r="AX24" s="45"/>
      <c r="AY24" s="44">
        <v>13500</v>
      </c>
      <c r="AZ24" s="44">
        <v>0</v>
      </c>
      <c r="BA24" s="45"/>
      <c r="BB24" s="44">
        <v>110000</v>
      </c>
      <c r="BC24" s="44">
        <v>0</v>
      </c>
      <c r="BD24" s="45"/>
      <c r="BE24" s="44">
        <v>0</v>
      </c>
      <c r="BF24" s="44">
        <v>0</v>
      </c>
      <c r="BG24" s="45"/>
      <c r="BH24" s="44">
        <v>1077998</v>
      </c>
      <c r="BI24" s="44">
        <v>0</v>
      </c>
      <c r="BJ24" s="45"/>
      <c r="BK24" s="44">
        <v>0</v>
      </c>
      <c r="BL24" s="44">
        <v>0</v>
      </c>
      <c r="BM24" s="45"/>
      <c r="BN24" s="44">
        <v>0</v>
      </c>
      <c r="BO24" s="44">
        <v>0</v>
      </c>
      <c r="BP24" s="45"/>
      <c r="BQ24" s="44">
        <v>0</v>
      </c>
      <c r="BR24" s="46"/>
      <c r="BS24" s="45"/>
      <c r="BT24" s="45"/>
      <c r="BU24" s="44">
        <f t="shared" si="0"/>
        <v>2763603.67</v>
      </c>
      <c r="BV24" s="44">
        <f t="shared" si="1"/>
        <v>408668</v>
      </c>
      <c r="BW24" s="44">
        <f t="shared" si="2"/>
        <v>0</v>
      </c>
    </row>
    <row r="25" spans="1:75" ht="12.75" customHeight="1" x14ac:dyDescent="0.2">
      <c r="A25" s="23" t="s">
        <v>51</v>
      </c>
      <c r="B25" s="23" t="s">
        <v>52</v>
      </c>
      <c r="C25" s="42">
        <f>SUM(C15:C24)</f>
        <v>2851381.33</v>
      </c>
      <c r="D25" s="42">
        <f t="shared" ref="D25:BO25" si="3">SUM(D15:D24)</f>
        <v>300782</v>
      </c>
      <c r="E25" s="42">
        <f t="shared" si="3"/>
        <v>0</v>
      </c>
      <c r="F25" s="42">
        <f t="shared" si="3"/>
        <v>0</v>
      </c>
      <c r="G25" s="42">
        <f t="shared" si="3"/>
        <v>0</v>
      </c>
      <c r="H25" s="42">
        <f t="shared" si="3"/>
        <v>0</v>
      </c>
      <c r="I25" s="42">
        <f t="shared" si="3"/>
        <v>2768906</v>
      </c>
      <c r="J25" s="42">
        <f t="shared" si="3"/>
        <v>36992</v>
      </c>
      <c r="K25" s="42">
        <f t="shared" si="3"/>
        <v>0</v>
      </c>
      <c r="L25" s="42">
        <f t="shared" si="3"/>
        <v>6905153.5300000003</v>
      </c>
      <c r="M25" s="42">
        <f t="shared" si="3"/>
        <v>26061</v>
      </c>
      <c r="N25" s="42">
        <f t="shared" si="3"/>
        <v>0</v>
      </c>
      <c r="O25" s="42">
        <f t="shared" si="3"/>
        <v>1176001</v>
      </c>
      <c r="P25" s="42">
        <f t="shared" si="3"/>
        <v>9262</v>
      </c>
      <c r="Q25" s="42">
        <f t="shared" si="3"/>
        <v>0</v>
      </c>
      <c r="R25" s="42">
        <f t="shared" si="3"/>
        <v>434403.6</v>
      </c>
      <c r="S25" s="42">
        <f t="shared" si="3"/>
        <v>2646</v>
      </c>
      <c r="T25" s="42">
        <f t="shared" si="3"/>
        <v>0</v>
      </c>
      <c r="U25" s="42">
        <f t="shared" si="3"/>
        <v>6500</v>
      </c>
      <c r="V25" s="42">
        <f t="shared" si="3"/>
        <v>0</v>
      </c>
      <c r="W25" s="42">
        <f t="shared" si="3"/>
        <v>0</v>
      </c>
      <c r="X25" s="42">
        <f t="shared" si="3"/>
        <v>140274</v>
      </c>
      <c r="Y25" s="42">
        <f t="shared" si="3"/>
        <v>3872</v>
      </c>
      <c r="Z25" s="42">
        <f t="shared" si="3"/>
        <v>0</v>
      </c>
      <c r="AA25" s="42">
        <f t="shared" si="3"/>
        <v>0</v>
      </c>
      <c r="AB25" s="42">
        <f t="shared" si="3"/>
        <v>0</v>
      </c>
      <c r="AC25" s="42">
        <f t="shared" si="3"/>
        <v>0</v>
      </c>
      <c r="AD25" s="42">
        <f t="shared" si="3"/>
        <v>151904.75</v>
      </c>
      <c r="AE25" s="42">
        <f t="shared" si="3"/>
        <v>0</v>
      </c>
      <c r="AF25" s="42">
        <f t="shared" si="3"/>
        <v>0</v>
      </c>
      <c r="AG25" s="70">
        <f t="shared" si="3"/>
        <v>22000</v>
      </c>
      <c r="AH25" s="42">
        <f t="shared" si="3"/>
        <v>0</v>
      </c>
      <c r="AI25" s="42">
        <f t="shared" si="3"/>
        <v>0</v>
      </c>
      <c r="AJ25" s="42">
        <f t="shared" si="3"/>
        <v>9617538.2100000009</v>
      </c>
      <c r="AK25" s="42">
        <f t="shared" si="3"/>
        <v>20048</v>
      </c>
      <c r="AL25" s="42">
        <f t="shared" si="3"/>
        <v>0</v>
      </c>
      <c r="AM25" s="42">
        <f t="shared" si="3"/>
        <v>0</v>
      </c>
      <c r="AN25" s="42">
        <f t="shared" si="3"/>
        <v>0</v>
      </c>
      <c r="AO25" s="42">
        <f t="shared" si="3"/>
        <v>0</v>
      </c>
      <c r="AP25" s="42">
        <f t="shared" si="3"/>
        <v>256368</v>
      </c>
      <c r="AQ25" s="42">
        <f t="shared" si="3"/>
        <v>9005</v>
      </c>
      <c r="AR25" s="42">
        <f t="shared" si="3"/>
        <v>0</v>
      </c>
      <c r="AS25" s="42">
        <f t="shared" si="3"/>
        <v>25000</v>
      </c>
      <c r="AT25" s="42">
        <f t="shared" si="3"/>
        <v>0</v>
      </c>
      <c r="AU25" s="42">
        <f t="shared" si="3"/>
        <v>0</v>
      </c>
      <c r="AV25" s="42">
        <f t="shared" si="3"/>
        <v>0</v>
      </c>
      <c r="AW25" s="42">
        <f t="shared" si="3"/>
        <v>0</v>
      </c>
      <c r="AX25" s="42">
        <f t="shared" si="3"/>
        <v>0</v>
      </c>
      <c r="AY25" s="42">
        <f t="shared" si="3"/>
        <v>22500</v>
      </c>
      <c r="AZ25" s="42">
        <f t="shared" si="3"/>
        <v>0</v>
      </c>
      <c r="BA25" s="42">
        <f t="shared" si="3"/>
        <v>0</v>
      </c>
      <c r="BB25" s="42">
        <f t="shared" si="3"/>
        <v>110000</v>
      </c>
      <c r="BC25" s="42">
        <f t="shared" si="3"/>
        <v>0</v>
      </c>
      <c r="BD25" s="42">
        <f t="shared" si="3"/>
        <v>0</v>
      </c>
      <c r="BE25" s="42">
        <f t="shared" si="3"/>
        <v>0</v>
      </c>
      <c r="BF25" s="42">
        <f t="shared" si="3"/>
        <v>0</v>
      </c>
      <c r="BG25" s="42">
        <f t="shared" si="3"/>
        <v>0</v>
      </c>
      <c r="BH25" s="42">
        <f t="shared" si="3"/>
        <v>1077998</v>
      </c>
      <c r="BI25" s="42">
        <f t="shared" si="3"/>
        <v>0</v>
      </c>
      <c r="BJ25" s="42">
        <f t="shared" si="3"/>
        <v>0</v>
      </c>
      <c r="BK25" s="42">
        <f t="shared" si="3"/>
        <v>0</v>
      </c>
      <c r="BL25" s="42">
        <f t="shared" si="3"/>
        <v>0</v>
      </c>
      <c r="BM25" s="42">
        <f t="shared" si="3"/>
        <v>0</v>
      </c>
      <c r="BN25" s="42">
        <f t="shared" si="3"/>
        <v>0</v>
      </c>
      <c r="BO25" s="42">
        <f t="shared" si="3"/>
        <v>0</v>
      </c>
      <c r="BP25" s="42">
        <f t="shared" ref="BP25:BW25" si="4">SUM(BP15:BP24)</f>
        <v>0</v>
      </c>
      <c r="BQ25" s="42">
        <f t="shared" si="4"/>
        <v>0</v>
      </c>
      <c r="BR25" s="42">
        <f t="shared" si="4"/>
        <v>0</v>
      </c>
      <c r="BS25" s="42">
        <f t="shared" si="4"/>
        <v>0</v>
      </c>
      <c r="BT25" s="42">
        <f t="shared" si="4"/>
        <v>0</v>
      </c>
      <c r="BU25" s="42">
        <f t="shared" si="4"/>
        <v>25565928.420000002</v>
      </c>
      <c r="BV25" s="42">
        <f t="shared" si="4"/>
        <v>408668</v>
      </c>
      <c r="BW25" s="42">
        <f t="shared" si="4"/>
        <v>0</v>
      </c>
    </row>
    <row r="26" spans="1:75" x14ac:dyDescent="0.2">
      <c r="A26" s="12"/>
      <c r="B26" s="12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68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6"/>
      <c r="BS26" s="45"/>
      <c r="BT26" s="45"/>
      <c r="BU26" s="45"/>
      <c r="BV26" s="45"/>
      <c r="BW26" s="45"/>
    </row>
    <row r="27" spans="1:75" ht="12.75" customHeight="1" x14ac:dyDescent="0.2">
      <c r="A27" s="12"/>
      <c r="B27" s="32" t="s">
        <v>54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68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6"/>
      <c r="BS27" s="45"/>
      <c r="BT27" s="45"/>
      <c r="BU27" s="45"/>
      <c r="BV27" s="45"/>
      <c r="BW27" s="45"/>
    </row>
    <row r="28" spans="1:75" ht="12.75" customHeight="1" x14ac:dyDescent="0.2">
      <c r="A28" s="33" t="s">
        <v>56</v>
      </c>
      <c r="B28" s="33" t="s">
        <v>57</v>
      </c>
      <c r="C28" s="44">
        <v>0</v>
      </c>
      <c r="D28" s="44">
        <v>0</v>
      </c>
      <c r="E28" s="45"/>
      <c r="F28" s="44">
        <v>0</v>
      </c>
      <c r="G28" s="44">
        <v>0</v>
      </c>
      <c r="H28" s="45"/>
      <c r="I28" s="44">
        <v>0</v>
      </c>
      <c r="J28" s="44">
        <v>0</v>
      </c>
      <c r="K28" s="45"/>
      <c r="L28" s="44">
        <v>0</v>
      </c>
      <c r="M28" s="44">
        <v>0</v>
      </c>
      <c r="N28" s="45"/>
      <c r="O28" s="44">
        <v>0</v>
      </c>
      <c r="P28" s="44">
        <v>0</v>
      </c>
      <c r="Q28" s="45"/>
      <c r="R28" s="44">
        <v>0</v>
      </c>
      <c r="S28" s="44">
        <v>0</v>
      </c>
      <c r="T28" s="45"/>
      <c r="U28" s="44">
        <v>0</v>
      </c>
      <c r="V28" s="44">
        <v>0</v>
      </c>
      <c r="W28" s="45"/>
      <c r="X28" s="44">
        <v>0</v>
      </c>
      <c r="Y28" s="44">
        <v>0</v>
      </c>
      <c r="Z28" s="45"/>
      <c r="AA28" s="44">
        <v>0</v>
      </c>
      <c r="AB28" s="44">
        <v>0</v>
      </c>
      <c r="AC28" s="45"/>
      <c r="AD28" s="44">
        <v>0</v>
      </c>
      <c r="AE28" s="44">
        <v>0</v>
      </c>
      <c r="AF28" s="45"/>
      <c r="AG28" s="69">
        <v>0</v>
      </c>
      <c r="AH28" s="44">
        <v>0</v>
      </c>
      <c r="AI28" s="45"/>
      <c r="AJ28" s="44">
        <v>0</v>
      </c>
      <c r="AK28" s="44">
        <v>0</v>
      </c>
      <c r="AL28" s="45"/>
      <c r="AM28" s="44">
        <v>0</v>
      </c>
      <c r="AN28" s="44">
        <v>0</v>
      </c>
      <c r="AO28" s="45"/>
      <c r="AP28" s="44">
        <v>0</v>
      </c>
      <c r="AQ28" s="44">
        <v>0</v>
      </c>
      <c r="AR28" s="45"/>
      <c r="AS28" s="44">
        <v>0</v>
      </c>
      <c r="AT28" s="44">
        <v>0</v>
      </c>
      <c r="AU28" s="45"/>
      <c r="AV28" s="44">
        <v>0</v>
      </c>
      <c r="AW28" s="44">
        <v>0</v>
      </c>
      <c r="AX28" s="45"/>
      <c r="AY28" s="44">
        <v>0</v>
      </c>
      <c r="AZ28" s="44">
        <v>0</v>
      </c>
      <c r="BA28" s="45"/>
      <c r="BB28" s="44">
        <v>0</v>
      </c>
      <c r="BC28" s="44">
        <v>0</v>
      </c>
      <c r="BD28" s="45"/>
      <c r="BE28" s="44">
        <v>0</v>
      </c>
      <c r="BF28" s="44">
        <v>0</v>
      </c>
      <c r="BG28" s="45"/>
      <c r="BH28" s="44">
        <v>0</v>
      </c>
      <c r="BI28" s="44">
        <v>0</v>
      </c>
      <c r="BJ28" s="45"/>
      <c r="BK28" s="44">
        <v>0</v>
      </c>
      <c r="BL28" s="44">
        <v>0</v>
      </c>
      <c r="BM28" s="45"/>
      <c r="BN28" s="44">
        <v>0</v>
      </c>
      <c r="BO28" s="44">
        <v>0</v>
      </c>
      <c r="BP28" s="45"/>
      <c r="BQ28" s="44">
        <v>0</v>
      </c>
      <c r="BR28" s="46"/>
      <c r="BS28" s="45"/>
      <c r="BT28" s="45"/>
      <c r="BU28" s="44">
        <f>+C28+F28+I28+L28+O28+R28+U28+X28+AA28+AD28+AG28+AJ28+AM28+AP28+AS28+AV28+AY28+BB28+BE28+BH28+BK28+BN28+BQ28+BT28</f>
        <v>0</v>
      </c>
      <c r="BV28" s="44">
        <f>+D28+G28+J28+M28+P28+S28+V28+Y28+AB28+AE28+AH28+AK28+AN28+AQ28+AT28+AW28+AZ28+BC28+BF28+BI28+BL28+BO28</f>
        <v>0</v>
      </c>
      <c r="BW28" s="44">
        <f>+E28+H28+K28+N28+Q28+T28+W28+Z28+AC28+AF28+AI28+AL28+AO28+AR28+AU28+AX28+BA28+BD28+BG28+BJ28+BM28+BP28</f>
        <v>0</v>
      </c>
    </row>
    <row r="29" spans="1:75" ht="12.75" customHeight="1" x14ac:dyDescent="0.2">
      <c r="A29" s="33" t="s">
        <v>58</v>
      </c>
      <c r="B29" s="33" t="s">
        <v>59</v>
      </c>
      <c r="C29" s="44">
        <v>162000</v>
      </c>
      <c r="D29" s="44">
        <v>0</v>
      </c>
      <c r="E29" s="45"/>
      <c r="F29" s="44">
        <v>0</v>
      </c>
      <c r="G29" s="44">
        <v>0</v>
      </c>
      <c r="H29" s="45"/>
      <c r="I29" s="44">
        <v>0</v>
      </c>
      <c r="J29" s="44">
        <v>0</v>
      </c>
      <c r="K29" s="45"/>
      <c r="L29" s="44">
        <v>0</v>
      </c>
      <c r="M29" s="44">
        <v>0</v>
      </c>
      <c r="N29" s="45"/>
      <c r="O29" s="44">
        <v>0</v>
      </c>
      <c r="P29" s="44">
        <v>0</v>
      </c>
      <c r="Q29" s="45"/>
      <c r="R29" s="44">
        <v>0</v>
      </c>
      <c r="S29" s="44">
        <v>0</v>
      </c>
      <c r="T29" s="45"/>
      <c r="U29" s="44">
        <v>0</v>
      </c>
      <c r="V29" s="44">
        <v>0</v>
      </c>
      <c r="W29" s="45"/>
      <c r="X29" s="44">
        <v>0</v>
      </c>
      <c r="Y29" s="44">
        <v>0</v>
      </c>
      <c r="Z29" s="45"/>
      <c r="AA29" s="44">
        <v>0</v>
      </c>
      <c r="AB29" s="44">
        <v>0</v>
      </c>
      <c r="AC29" s="45"/>
      <c r="AD29" s="44">
        <v>0</v>
      </c>
      <c r="AE29" s="44">
        <v>0</v>
      </c>
      <c r="AF29" s="45"/>
      <c r="AG29" s="69">
        <v>0</v>
      </c>
      <c r="AH29" s="44">
        <v>0</v>
      </c>
      <c r="AI29" s="45"/>
      <c r="AJ29" s="44">
        <v>2000</v>
      </c>
      <c r="AK29" s="44">
        <v>0</v>
      </c>
      <c r="AL29" s="45"/>
      <c r="AM29" s="44">
        <v>0</v>
      </c>
      <c r="AN29" s="44">
        <v>0</v>
      </c>
      <c r="AO29" s="45"/>
      <c r="AP29" s="44">
        <v>0</v>
      </c>
      <c r="AQ29" s="44">
        <v>0</v>
      </c>
      <c r="AR29" s="45"/>
      <c r="AS29" s="44">
        <v>0</v>
      </c>
      <c r="AT29" s="44">
        <v>0</v>
      </c>
      <c r="AU29" s="45"/>
      <c r="AV29" s="44">
        <v>0</v>
      </c>
      <c r="AW29" s="44">
        <v>0</v>
      </c>
      <c r="AX29" s="45"/>
      <c r="AY29" s="44">
        <v>0</v>
      </c>
      <c r="AZ29" s="44">
        <v>0</v>
      </c>
      <c r="BA29" s="45"/>
      <c r="BB29" s="44">
        <v>0</v>
      </c>
      <c r="BC29" s="44">
        <v>0</v>
      </c>
      <c r="BD29" s="45"/>
      <c r="BE29" s="44">
        <v>0</v>
      </c>
      <c r="BF29" s="44">
        <v>0</v>
      </c>
      <c r="BG29" s="45"/>
      <c r="BH29" s="44">
        <v>0</v>
      </c>
      <c r="BI29" s="44">
        <v>0</v>
      </c>
      <c r="BJ29" s="45"/>
      <c r="BK29" s="44">
        <v>0</v>
      </c>
      <c r="BL29" s="44">
        <v>0</v>
      </c>
      <c r="BM29" s="45"/>
      <c r="BN29" s="44">
        <v>0</v>
      </c>
      <c r="BO29" s="44">
        <v>0</v>
      </c>
      <c r="BP29" s="45"/>
      <c r="BQ29" s="44">
        <v>0</v>
      </c>
      <c r="BR29" s="46"/>
      <c r="BS29" s="45"/>
      <c r="BT29" s="45"/>
      <c r="BU29" s="44">
        <f t="shared" ref="BU29:BU32" si="5">+C29+F29+I29+L29+O29+R29+U29+X29+AA29+AD29+AG29+AJ29+AM29+AP29+AS29+AV29+AY29+BB29+BE29+BH29+BK29+BN29+BQ29+BT29</f>
        <v>164000</v>
      </c>
      <c r="BV29" s="44">
        <f t="shared" ref="BV29:BV32" si="6">+D29+G29+J29+M29+P29+S29+V29+Y29+AB29+AE29+AH29+AK29+AN29+AQ29+AT29+AW29+AZ29+BC29+BF29+BI29+BL29+BO29</f>
        <v>0</v>
      </c>
      <c r="BW29" s="44">
        <f t="shared" ref="BW29:BW32" si="7">+E29+H29+K29+N29+Q29+T29+W29+Z29+AC29+AF29+AI29+AL29+AO29+AR29+AU29+AX29+BA29+BD29+BG29+BJ29+BM29+BP29</f>
        <v>0</v>
      </c>
    </row>
    <row r="30" spans="1:75" ht="12.75" customHeight="1" x14ac:dyDescent="0.2">
      <c r="A30" s="33" t="s">
        <v>60</v>
      </c>
      <c r="B30" s="33" t="s">
        <v>61</v>
      </c>
      <c r="C30" s="44">
        <v>12400</v>
      </c>
      <c r="D30" s="44">
        <v>0</v>
      </c>
      <c r="E30" s="45"/>
      <c r="F30" s="44">
        <v>0</v>
      </c>
      <c r="G30" s="44">
        <v>0</v>
      </c>
      <c r="H30" s="45"/>
      <c r="I30" s="44">
        <v>0</v>
      </c>
      <c r="J30" s="44">
        <v>0</v>
      </c>
      <c r="K30" s="45"/>
      <c r="L30" s="44">
        <v>0</v>
      </c>
      <c r="M30" s="44">
        <v>0</v>
      </c>
      <c r="N30" s="45"/>
      <c r="O30" s="44">
        <v>0</v>
      </c>
      <c r="P30" s="44">
        <v>0</v>
      </c>
      <c r="Q30" s="45"/>
      <c r="R30" s="44">
        <v>0</v>
      </c>
      <c r="S30" s="44">
        <v>0</v>
      </c>
      <c r="T30" s="45"/>
      <c r="U30" s="44">
        <v>0</v>
      </c>
      <c r="V30" s="44">
        <v>0</v>
      </c>
      <c r="W30" s="45"/>
      <c r="X30" s="44">
        <v>0</v>
      </c>
      <c r="Y30" s="44">
        <v>0</v>
      </c>
      <c r="Z30" s="45"/>
      <c r="AA30" s="44">
        <v>0</v>
      </c>
      <c r="AB30" s="44">
        <v>0</v>
      </c>
      <c r="AC30" s="45"/>
      <c r="AD30" s="44">
        <v>0</v>
      </c>
      <c r="AE30" s="44">
        <v>0</v>
      </c>
      <c r="AF30" s="45"/>
      <c r="AG30" s="69">
        <v>0</v>
      </c>
      <c r="AH30" s="44">
        <v>0</v>
      </c>
      <c r="AI30" s="45"/>
      <c r="AJ30" s="44">
        <v>30000</v>
      </c>
      <c r="AK30" s="44">
        <v>0</v>
      </c>
      <c r="AL30" s="45"/>
      <c r="AM30" s="44">
        <v>0</v>
      </c>
      <c r="AN30" s="44">
        <v>0</v>
      </c>
      <c r="AO30" s="45"/>
      <c r="AP30" s="44">
        <v>0</v>
      </c>
      <c r="AQ30" s="44">
        <v>0</v>
      </c>
      <c r="AR30" s="45"/>
      <c r="AS30" s="44">
        <v>0</v>
      </c>
      <c r="AT30" s="44">
        <v>0</v>
      </c>
      <c r="AU30" s="45"/>
      <c r="AV30" s="44">
        <v>0</v>
      </c>
      <c r="AW30" s="44">
        <v>0</v>
      </c>
      <c r="AX30" s="45"/>
      <c r="AY30" s="44">
        <v>0</v>
      </c>
      <c r="AZ30" s="44">
        <v>0</v>
      </c>
      <c r="BA30" s="45"/>
      <c r="BB30" s="44">
        <v>0</v>
      </c>
      <c r="BC30" s="44">
        <v>0</v>
      </c>
      <c r="BD30" s="45"/>
      <c r="BE30" s="44">
        <v>0</v>
      </c>
      <c r="BF30" s="44">
        <v>0</v>
      </c>
      <c r="BG30" s="45"/>
      <c r="BH30" s="44">
        <v>0</v>
      </c>
      <c r="BI30" s="44">
        <v>0</v>
      </c>
      <c r="BJ30" s="45"/>
      <c r="BK30" s="44">
        <v>0</v>
      </c>
      <c r="BL30" s="44">
        <v>0</v>
      </c>
      <c r="BM30" s="45"/>
      <c r="BN30" s="44">
        <v>0</v>
      </c>
      <c r="BO30" s="44">
        <v>0</v>
      </c>
      <c r="BP30" s="45"/>
      <c r="BQ30" s="44">
        <v>0</v>
      </c>
      <c r="BR30" s="46"/>
      <c r="BS30" s="45"/>
      <c r="BT30" s="45"/>
      <c r="BU30" s="44">
        <f t="shared" si="5"/>
        <v>42400</v>
      </c>
      <c r="BV30" s="44">
        <f t="shared" si="6"/>
        <v>0</v>
      </c>
      <c r="BW30" s="44">
        <f t="shared" si="7"/>
        <v>0</v>
      </c>
    </row>
    <row r="31" spans="1:75" ht="12.75" customHeight="1" x14ac:dyDescent="0.2">
      <c r="A31" s="33" t="s">
        <v>62</v>
      </c>
      <c r="B31" s="33" t="s">
        <v>63</v>
      </c>
      <c r="C31" s="44">
        <v>0</v>
      </c>
      <c r="D31" s="44">
        <v>0</v>
      </c>
      <c r="E31" s="45"/>
      <c r="F31" s="44">
        <v>0</v>
      </c>
      <c r="G31" s="44">
        <v>0</v>
      </c>
      <c r="H31" s="45"/>
      <c r="I31" s="44">
        <v>0</v>
      </c>
      <c r="J31" s="44">
        <v>0</v>
      </c>
      <c r="K31" s="45"/>
      <c r="L31" s="44">
        <v>0</v>
      </c>
      <c r="M31" s="44">
        <v>0</v>
      </c>
      <c r="N31" s="45"/>
      <c r="O31" s="44">
        <v>0</v>
      </c>
      <c r="P31" s="44">
        <v>0</v>
      </c>
      <c r="Q31" s="45"/>
      <c r="R31" s="44">
        <v>0</v>
      </c>
      <c r="S31" s="44">
        <v>0</v>
      </c>
      <c r="T31" s="45"/>
      <c r="U31" s="44">
        <v>0</v>
      </c>
      <c r="V31" s="44">
        <v>0</v>
      </c>
      <c r="W31" s="45"/>
      <c r="X31" s="44">
        <v>0</v>
      </c>
      <c r="Y31" s="44">
        <v>0</v>
      </c>
      <c r="Z31" s="45"/>
      <c r="AA31" s="44">
        <v>0</v>
      </c>
      <c r="AB31" s="44">
        <v>0</v>
      </c>
      <c r="AC31" s="45"/>
      <c r="AD31" s="44">
        <v>0</v>
      </c>
      <c r="AE31" s="44">
        <v>0</v>
      </c>
      <c r="AF31" s="45"/>
      <c r="AG31" s="69">
        <v>0</v>
      </c>
      <c r="AH31" s="44">
        <v>0</v>
      </c>
      <c r="AI31" s="45"/>
      <c r="AJ31" s="44">
        <v>0</v>
      </c>
      <c r="AK31" s="44">
        <v>0</v>
      </c>
      <c r="AL31" s="45"/>
      <c r="AM31" s="44">
        <v>0</v>
      </c>
      <c r="AN31" s="44">
        <v>0</v>
      </c>
      <c r="AO31" s="45"/>
      <c r="AP31" s="44">
        <v>0</v>
      </c>
      <c r="AQ31" s="44">
        <v>0</v>
      </c>
      <c r="AR31" s="45"/>
      <c r="AS31" s="44">
        <v>0</v>
      </c>
      <c r="AT31" s="44">
        <v>0</v>
      </c>
      <c r="AU31" s="45"/>
      <c r="AV31" s="44">
        <v>0</v>
      </c>
      <c r="AW31" s="44">
        <v>0</v>
      </c>
      <c r="AX31" s="45"/>
      <c r="AY31" s="44">
        <v>0</v>
      </c>
      <c r="AZ31" s="44">
        <v>0</v>
      </c>
      <c r="BA31" s="45"/>
      <c r="BB31" s="44">
        <v>0</v>
      </c>
      <c r="BC31" s="44">
        <v>0</v>
      </c>
      <c r="BD31" s="45"/>
      <c r="BE31" s="44">
        <v>0</v>
      </c>
      <c r="BF31" s="44">
        <v>0</v>
      </c>
      <c r="BG31" s="45"/>
      <c r="BH31" s="44">
        <v>0</v>
      </c>
      <c r="BI31" s="44">
        <v>0</v>
      </c>
      <c r="BJ31" s="45"/>
      <c r="BK31" s="44">
        <v>0</v>
      </c>
      <c r="BL31" s="44">
        <v>0</v>
      </c>
      <c r="BM31" s="45"/>
      <c r="BN31" s="44">
        <v>0</v>
      </c>
      <c r="BO31" s="44">
        <v>0</v>
      </c>
      <c r="BP31" s="45"/>
      <c r="BQ31" s="44">
        <v>0</v>
      </c>
      <c r="BR31" s="46"/>
      <c r="BS31" s="45"/>
      <c r="BT31" s="45"/>
      <c r="BU31" s="44">
        <f t="shared" si="5"/>
        <v>0</v>
      </c>
      <c r="BV31" s="44">
        <f t="shared" si="6"/>
        <v>0</v>
      </c>
      <c r="BW31" s="44">
        <f t="shared" si="7"/>
        <v>0</v>
      </c>
    </row>
    <row r="32" spans="1:75" ht="12.75" customHeight="1" x14ac:dyDescent="0.2">
      <c r="A32" s="33" t="s">
        <v>64</v>
      </c>
      <c r="B32" s="33" t="s">
        <v>65</v>
      </c>
      <c r="C32" s="44">
        <v>0</v>
      </c>
      <c r="D32" s="44">
        <v>0</v>
      </c>
      <c r="E32" s="45"/>
      <c r="F32" s="44">
        <v>0</v>
      </c>
      <c r="G32" s="44">
        <v>0</v>
      </c>
      <c r="H32" s="45"/>
      <c r="I32" s="44">
        <v>0</v>
      </c>
      <c r="J32" s="44">
        <v>0</v>
      </c>
      <c r="K32" s="45"/>
      <c r="L32" s="44">
        <v>0</v>
      </c>
      <c r="M32" s="44">
        <v>0</v>
      </c>
      <c r="N32" s="45"/>
      <c r="O32" s="44">
        <v>0</v>
      </c>
      <c r="P32" s="44">
        <v>0</v>
      </c>
      <c r="Q32" s="45"/>
      <c r="R32" s="44">
        <v>0</v>
      </c>
      <c r="S32" s="44">
        <v>0</v>
      </c>
      <c r="T32" s="45"/>
      <c r="U32" s="44">
        <v>0</v>
      </c>
      <c r="V32" s="44">
        <v>0</v>
      </c>
      <c r="W32" s="45"/>
      <c r="X32" s="44">
        <v>0</v>
      </c>
      <c r="Y32" s="44">
        <v>0</v>
      </c>
      <c r="Z32" s="45"/>
      <c r="AA32" s="44">
        <v>0</v>
      </c>
      <c r="AB32" s="44">
        <v>0</v>
      </c>
      <c r="AC32" s="45"/>
      <c r="AD32" s="44">
        <v>0</v>
      </c>
      <c r="AE32" s="44">
        <v>0</v>
      </c>
      <c r="AF32" s="45"/>
      <c r="AG32" s="69">
        <v>0</v>
      </c>
      <c r="AH32" s="44">
        <v>0</v>
      </c>
      <c r="AI32" s="45"/>
      <c r="AJ32" s="44">
        <v>0</v>
      </c>
      <c r="AK32" s="44">
        <v>0</v>
      </c>
      <c r="AL32" s="45"/>
      <c r="AM32" s="44">
        <v>0</v>
      </c>
      <c r="AN32" s="44">
        <v>0</v>
      </c>
      <c r="AO32" s="45"/>
      <c r="AP32" s="44">
        <v>0</v>
      </c>
      <c r="AQ32" s="44">
        <v>0</v>
      </c>
      <c r="AR32" s="45"/>
      <c r="AS32" s="44">
        <v>0</v>
      </c>
      <c r="AT32" s="44">
        <v>0</v>
      </c>
      <c r="AU32" s="45"/>
      <c r="AV32" s="44">
        <v>0</v>
      </c>
      <c r="AW32" s="44">
        <v>0</v>
      </c>
      <c r="AX32" s="45"/>
      <c r="AY32" s="44">
        <v>0</v>
      </c>
      <c r="AZ32" s="44">
        <v>0</v>
      </c>
      <c r="BA32" s="45"/>
      <c r="BB32" s="44">
        <v>0</v>
      </c>
      <c r="BC32" s="44">
        <v>0</v>
      </c>
      <c r="BD32" s="45"/>
      <c r="BE32" s="44">
        <v>0</v>
      </c>
      <c r="BF32" s="44">
        <v>0</v>
      </c>
      <c r="BG32" s="45"/>
      <c r="BH32" s="44">
        <v>0</v>
      </c>
      <c r="BI32" s="44">
        <v>0</v>
      </c>
      <c r="BJ32" s="45"/>
      <c r="BK32" s="44">
        <v>0</v>
      </c>
      <c r="BL32" s="44">
        <v>0</v>
      </c>
      <c r="BM32" s="45"/>
      <c r="BN32" s="44">
        <v>0</v>
      </c>
      <c r="BO32" s="44">
        <v>0</v>
      </c>
      <c r="BP32" s="45"/>
      <c r="BQ32" s="44">
        <v>0</v>
      </c>
      <c r="BR32" s="46"/>
      <c r="BS32" s="45"/>
      <c r="BT32" s="45"/>
      <c r="BU32" s="44">
        <f t="shared" si="5"/>
        <v>0</v>
      </c>
      <c r="BV32" s="44">
        <f t="shared" si="6"/>
        <v>0</v>
      </c>
      <c r="BW32" s="44">
        <f t="shared" si="7"/>
        <v>0</v>
      </c>
    </row>
    <row r="33" spans="1:75" ht="12.75" customHeight="1" x14ac:dyDescent="0.2">
      <c r="A33" s="23" t="s">
        <v>66</v>
      </c>
      <c r="B33" s="23" t="s">
        <v>67</v>
      </c>
      <c r="C33" s="42">
        <f>SUM(C28:C32)</f>
        <v>174400</v>
      </c>
      <c r="D33" s="42">
        <f t="shared" ref="D33:BO33" si="8">SUM(D28:D32)</f>
        <v>0</v>
      </c>
      <c r="E33" s="42">
        <f t="shared" si="8"/>
        <v>0</v>
      </c>
      <c r="F33" s="42">
        <f t="shared" si="8"/>
        <v>0</v>
      </c>
      <c r="G33" s="42">
        <f t="shared" si="8"/>
        <v>0</v>
      </c>
      <c r="H33" s="42">
        <f t="shared" si="8"/>
        <v>0</v>
      </c>
      <c r="I33" s="42">
        <f t="shared" si="8"/>
        <v>0</v>
      </c>
      <c r="J33" s="42">
        <f t="shared" si="8"/>
        <v>0</v>
      </c>
      <c r="K33" s="42">
        <f t="shared" si="8"/>
        <v>0</v>
      </c>
      <c r="L33" s="42">
        <f t="shared" si="8"/>
        <v>0</v>
      </c>
      <c r="M33" s="42">
        <f t="shared" si="8"/>
        <v>0</v>
      </c>
      <c r="N33" s="42">
        <f t="shared" si="8"/>
        <v>0</v>
      </c>
      <c r="O33" s="42">
        <f t="shared" si="8"/>
        <v>0</v>
      </c>
      <c r="P33" s="42">
        <f t="shared" si="8"/>
        <v>0</v>
      </c>
      <c r="Q33" s="42">
        <f t="shared" si="8"/>
        <v>0</v>
      </c>
      <c r="R33" s="42">
        <f t="shared" si="8"/>
        <v>0</v>
      </c>
      <c r="S33" s="42">
        <f t="shared" si="8"/>
        <v>0</v>
      </c>
      <c r="T33" s="42">
        <f t="shared" si="8"/>
        <v>0</v>
      </c>
      <c r="U33" s="42">
        <f t="shared" si="8"/>
        <v>0</v>
      </c>
      <c r="V33" s="42">
        <f t="shared" si="8"/>
        <v>0</v>
      </c>
      <c r="W33" s="42">
        <f t="shared" si="8"/>
        <v>0</v>
      </c>
      <c r="X33" s="42">
        <f t="shared" si="8"/>
        <v>0</v>
      </c>
      <c r="Y33" s="42">
        <f t="shared" si="8"/>
        <v>0</v>
      </c>
      <c r="Z33" s="42">
        <f t="shared" si="8"/>
        <v>0</v>
      </c>
      <c r="AA33" s="42">
        <f t="shared" si="8"/>
        <v>0</v>
      </c>
      <c r="AB33" s="42">
        <f t="shared" si="8"/>
        <v>0</v>
      </c>
      <c r="AC33" s="42">
        <f t="shared" si="8"/>
        <v>0</v>
      </c>
      <c r="AD33" s="42">
        <f t="shared" si="8"/>
        <v>0</v>
      </c>
      <c r="AE33" s="42">
        <f t="shared" si="8"/>
        <v>0</v>
      </c>
      <c r="AF33" s="42">
        <f t="shared" si="8"/>
        <v>0</v>
      </c>
      <c r="AG33" s="70">
        <f t="shared" si="8"/>
        <v>0</v>
      </c>
      <c r="AH33" s="42">
        <f t="shared" si="8"/>
        <v>0</v>
      </c>
      <c r="AI33" s="42">
        <f t="shared" si="8"/>
        <v>0</v>
      </c>
      <c r="AJ33" s="42">
        <f t="shared" si="8"/>
        <v>32000</v>
      </c>
      <c r="AK33" s="42">
        <f t="shared" si="8"/>
        <v>0</v>
      </c>
      <c r="AL33" s="42">
        <f t="shared" si="8"/>
        <v>0</v>
      </c>
      <c r="AM33" s="42">
        <f t="shared" si="8"/>
        <v>0</v>
      </c>
      <c r="AN33" s="42">
        <f t="shared" si="8"/>
        <v>0</v>
      </c>
      <c r="AO33" s="42">
        <f t="shared" si="8"/>
        <v>0</v>
      </c>
      <c r="AP33" s="42">
        <f t="shared" si="8"/>
        <v>0</v>
      </c>
      <c r="AQ33" s="42">
        <f t="shared" si="8"/>
        <v>0</v>
      </c>
      <c r="AR33" s="42">
        <f t="shared" si="8"/>
        <v>0</v>
      </c>
      <c r="AS33" s="42">
        <f t="shared" si="8"/>
        <v>0</v>
      </c>
      <c r="AT33" s="42">
        <f t="shared" si="8"/>
        <v>0</v>
      </c>
      <c r="AU33" s="42">
        <f t="shared" si="8"/>
        <v>0</v>
      </c>
      <c r="AV33" s="42">
        <f t="shared" si="8"/>
        <v>0</v>
      </c>
      <c r="AW33" s="42">
        <f t="shared" si="8"/>
        <v>0</v>
      </c>
      <c r="AX33" s="42">
        <f t="shared" si="8"/>
        <v>0</v>
      </c>
      <c r="AY33" s="42">
        <f t="shared" si="8"/>
        <v>0</v>
      </c>
      <c r="AZ33" s="42">
        <f t="shared" si="8"/>
        <v>0</v>
      </c>
      <c r="BA33" s="42">
        <f t="shared" si="8"/>
        <v>0</v>
      </c>
      <c r="BB33" s="42">
        <f t="shared" si="8"/>
        <v>0</v>
      </c>
      <c r="BC33" s="42">
        <f t="shared" si="8"/>
        <v>0</v>
      </c>
      <c r="BD33" s="42">
        <f t="shared" si="8"/>
        <v>0</v>
      </c>
      <c r="BE33" s="42">
        <f t="shared" si="8"/>
        <v>0</v>
      </c>
      <c r="BF33" s="42">
        <f t="shared" si="8"/>
        <v>0</v>
      </c>
      <c r="BG33" s="42">
        <f t="shared" si="8"/>
        <v>0</v>
      </c>
      <c r="BH33" s="42">
        <f t="shared" si="8"/>
        <v>0</v>
      </c>
      <c r="BI33" s="42">
        <f t="shared" si="8"/>
        <v>0</v>
      </c>
      <c r="BJ33" s="42">
        <f t="shared" si="8"/>
        <v>0</v>
      </c>
      <c r="BK33" s="42">
        <f t="shared" si="8"/>
        <v>0</v>
      </c>
      <c r="BL33" s="42">
        <f t="shared" si="8"/>
        <v>0</v>
      </c>
      <c r="BM33" s="42">
        <f t="shared" si="8"/>
        <v>0</v>
      </c>
      <c r="BN33" s="42">
        <f t="shared" si="8"/>
        <v>0</v>
      </c>
      <c r="BO33" s="42">
        <f t="shared" si="8"/>
        <v>0</v>
      </c>
      <c r="BP33" s="42">
        <f t="shared" ref="BP33:BW33" si="9">SUM(BP28:BP32)</f>
        <v>0</v>
      </c>
      <c r="BQ33" s="42">
        <f t="shared" si="9"/>
        <v>0</v>
      </c>
      <c r="BR33" s="42">
        <f t="shared" si="9"/>
        <v>0</v>
      </c>
      <c r="BS33" s="42">
        <f t="shared" si="9"/>
        <v>0</v>
      </c>
      <c r="BT33" s="42">
        <f t="shared" si="9"/>
        <v>0</v>
      </c>
      <c r="BU33" s="42">
        <f t="shared" si="9"/>
        <v>206400</v>
      </c>
      <c r="BV33" s="42">
        <f t="shared" si="9"/>
        <v>0</v>
      </c>
      <c r="BW33" s="42">
        <f t="shared" si="9"/>
        <v>0</v>
      </c>
    </row>
    <row r="34" spans="1:75" x14ac:dyDescent="0.2">
      <c r="A34" s="12"/>
      <c r="B34" s="12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68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6"/>
      <c r="BS34" s="45"/>
      <c r="BT34" s="45"/>
      <c r="BU34" s="45"/>
      <c r="BV34" s="45"/>
      <c r="BW34" s="45"/>
    </row>
    <row r="35" spans="1:75" ht="12.75" customHeight="1" x14ac:dyDescent="0.2">
      <c r="A35" s="12"/>
      <c r="B35" s="32" t="s">
        <v>69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68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6"/>
      <c r="BS35" s="45"/>
      <c r="BT35" s="45"/>
      <c r="BU35" s="45"/>
      <c r="BV35" s="45"/>
      <c r="BW35" s="45"/>
    </row>
    <row r="36" spans="1:75" ht="12.75" customHeight="1" x14ac:dyDescent="0.2">
      <c r="A36" s="33" t="s">
        <v>68</v>
      </c>
      <c r="B36" s="33" t="s">
        <v>70</v>
      </c>
      <c r="C36" s="44">
        <v>0</v>
      </c>
      <c r="D36" s="44">
        <v>0</v>
      </c>
      <c r="E36" s="45"/>
      <c r="F36" s="44">
        <v>0</v>
      </c>
      <c r="G36" s="44">
        <v>0</v>
      </c>
      <c r="H36" s="45"/>
      <c r="I36" s="44">
        <v>0</v>
      </c>
      <c r="J36" s="44">
        <v>0</v>
      </c>
      <c r="K36" s="45"/>
      <c r="L36" s="44">
        <v>0</v>
      </c>
      <c r="M36" s="44">
        <v>0</v>
      </c>
      <c r="N36" s="45"/>
      <c r="O36" s="44">
        <v>0</v>
      </c>
      <c r="P36" s="44">
        <v>0</v>
      </c>
      <c r="Q36" s="45"/>
      <c r="R36" s="44">
        <v>0</v>
      </c>
      <c r="S36" s="44">
        <v>0</v>
      </c>
      <c r="T36" s="45"/>
      <c r="U36" s="44">
        <v>0</v>
      </c>
      <c r="V36" s="44">
        <v>0</v>
      </c>
      <c r="W36" s="45"/>
      <c r="X36" s="44">
        <v>0</v>
      </c>
      <c r="Y36" s="44">
        <v>0</v>
      </c>
      <c r="Z36" s="45"/>
      <c r="AA36" s="44">
        <v>0</v>
      </c>
      <c r="AB36" s="44">
        <v>0</v>
      </c>
      <c r="AC36" s="45"/>
      <c r="AD36" s="44">
        <v>0</v>
      </c>
      <c r="AE36" s="44">
        <v>0</v>
      </c>
      <c r="AF36" s="45"/>
      <c r="AG36" s="69">
        <v>0</v>
      </c>
      <c r="AH36" s="44">
        <v>0</v>
      </c>
      <c r="AI36" s="45"/>
      <c r="AJ36" s="44">
        <v>0</v>
      </c>
      <c r="AK36" s="44">
        <v>0</v>
      </c>
      <c r="AL36" s="45"/>
      <c r="AM36" s="44">
        <v>0</v>
      </c>
      <c r="AN36" s="44">
        <v>0</v>
      </c>
      <c r="AO36" s="45"/>
      <c r="AP36" s="44">
        <v>0</v>
      </c>
      <c r="AQ36" s="44">
        <v>0</v>
      </c>
      <c r="AR36" s="45"/>
      <c r="AS36" s="44">
        <v>0</v>
      </c>
      <c r="AT36" s="44">
        <v>0</v>
      </c>
      <c r="AU36" s="45"/>
      <c r="AV36" s="44">
        <v>0</v>
      </c>
      <c r="AW36" s="44">
        <v>0</v>
      </c>
      <c r="AX36" s="45"/>
      <c r="AY36" s="44">
        <v>0</v>
      </c>
      <c r="AZ36" s="44">
        <v>0</v>
      </c>
      <c r="BA36" s="45"/>
      <c r="BB36" s="44">
        <v>0</v>
      </c>
      <c r="BC36" s="44">
        <v>0</v>
      </c>
      <c r="BD36" s="45"/>
      <c r="BE36" s="44">
        <v>0</v>
      </c>
      <c r="BF36" s="44">
        <v>0</v>
      </c>
      <c r="BG36" s="45"/>
      <c r="BH36" s="44">
        <v>0</v>
      </c>
      <c r="BI36" s="44">
        <v>0</v>
      </c>
      <c r="BJ36" s="45"/>
      <c r="BK36" s="44">
        <v>0</v>
      </c>
      <c r="BL36" s="44">
        <v>0</v>
      </c>
      <c r="BM36" s="45"/>
      <c r="BN36" s="44">
        <v>0</v>
      </c>
      <c r="BO36" s="44">
        <v>0</v>
      </c>
      <c r="BP36" s="45"/>
      <c r="BQ36" s="44">
        <v>0</v>
      </c>
      <c r="BR36" s="46"/>
      <c r="BS36" s="45"/>
      <c r="BT36" s="45"/>
      <c r="BU36" s="44">
        <f>+C36+F36+I36+L36+O36+R36+U36+X36+AA36+AD36+AG36+AJ36+AM36+AP36+AS36+AV36+AY36+BB36+BE36+BH36+BK36+BN36+BQ36+BT36</f>
        <v>0</v>
      </c>
      <c r="BV36" s="44">
        <f>+D36+G36+J36+M36+P36+S36+V36+Y36+AB36+AE36+AH36+AK36+AN36+AQ36+AT36+AW36+AZ36+BC36+BF36+BI36+BL36+BO36</f>
        <v>0</v>
      </c>
      <c r="BW36" s="44">
        <f>+E36+H36+K36+N36+Q36+T36+W36+Z36+AC36+AF36+AI36+AL36+AO36+AR36+AU36+AX36+BA36+BD36+BG36+BJ36+BM36+BP36</f>
        <v>0</v>
      </c>
    </row>
    <row r="37" spans="1:75" ht="12.75" customHeight="1" x14ac:dyDescent="0.2">
      <c r="A37" s="33" t="s">
        <v>71</v>
      </c>
      <c r="B37" s="33" t="s">
        <v>72</v>
      </c>
      <c r="C37" s="44">
        <v>0</v>
      </c>
      <c r="D37" s="44">
        <v>0</v>
      </c>
      <c r="E37" s="45"/>
      <c r="F37" s="44">
        <v>0</v>
      </c>
      <c r="G37" s="44">
        <v>0</v>
      </c>
      <c r="H37" s="45"/>
      <c r="I37" s="44">
        <v>0</v>
      </c>
      <c r="J37" s="44">
        <v>0</v>
      </c>
      <c r="K37" s="45"/>
      <c r="L37" s="44">
        <v>0</v>
      </c>
      <c r="M37" s="44">
        <v>0</v>
      </c>
      <c r="N37" s="45"/>
      <c r="O37" s="44">
        <v>0</v>
      </c>
      <c r="P37" s="44">
        <v>0</v>
      </c>
      <c r="Q37" s="45"/>
      <c r="R37" s="44">
        <v>0</v>
      </c>
      <c r="S37" s="44">
        <v>0</v>
      </c>
      <c r="T37" s="45"/>
      <c r="U37" s="44">
        <v>0</v>
      </c>
      <c r="V37" s="44">
        <v>0</v>
      </c>
      <c r="W37" s="45"/>
      <c r="X37" s="44">
        <v>0</v>
      </c>
      <c r="Y37" s="44">
        <v>0</v>
      </c>
      <c r="Z37" s="45"/>
      <c r="AA37" s="44">
        <v>0</v>
      </c>
      <c r="AB37" s="44">
        <v>0</v>
      </c>
      <c r="AC37" s="45"/>
      <c r="AD37" s="44">
        <v>0</v>
      </c>
      <c r="AE37" s="44">
        <v>0</v>
      </c>
      <c r="AF37" s="45"/>
      <c r="AG37" s="69">
        <v>0</v>
      </c>
      <c r="AH37" s="44">
        <v>0</v>
      </c>
      <c r="AI37" s="45"/>
      <c r="AJ37" s="44">
        <v>0</v>
      </c>
      <c r="AK37" s="44">
        <v>0</v>
      </c>
      <c r="AL37" s="45"/>
      <c r="AM37" s="44">
        <v>0</v>
      </c>
      <c r="AN37" s="44">
        <v>0</v>
      </c>
      <c r="AO37" s="45"/>
      <c r="AP37" s="44">
        <v>0</v>
      </c>
      <c r="AQ37" s="44">
        <v>0</v>
      </c>
      <c r="AR37" s="45"/>
      <c r="AS37" s="44">
        <v>0</v>
      </c>
      <c r="AT37" s="44">
        <v>0</v>
      </c>
      <c r="AU37" s="45"/>
      <c r="AV37" s="44">
        <v>0</v>
      </c>
      <c r="AW37" s="44">
        <v>0</v>
      </c>
      <c r="AX37" s="45"/>
      <c r="AY37" s="44">
        <v>0</v>
      </c>
      <c r="AZ37" s="44">
        <v>0</v>
      </c>
      <c r="BA37" s="45"/>
      <c r="BB37" s="44">
        <v>0</v>
      </c>
      <c r="BC37" s="44">
        <v>0</v>
      </c>
      <c r="BD37" s="45"/>
      <c r="BE37" s="44">
        <v>0</v>
      </c>
      <c r="BF37" s="44">
        <v>0</v>
      </c>
      <c r="BG37" s="45"/>
      <c r="BH37" s="44">
        <v>0</v>
      </c>
      <c r="BI37" s="44">
        <v>0</v>
      </c>
      <c r="BJ37" s="45"/>
      <c r="BK37" s="44">
        <v>0</v>
      </c>
      <c r="BL37" s="44">
        <v>0</v>
      </c>
      <c r="BM37" s="45"/>
      <c r="BN37" s="44">
        <v>0</v>
      </c>
      <c r="BO37" s="44">
        <v>0</v>
      </c>
      <c r="BP37" s="45"/>
      <c r="BQ37" s="44">
        <v>0</v>
      </c>
      <c r="BR37" s="46"/>
      <c r="BS37" s="45"/>
      <c r="BT37" s="45"/>
      <c r="BU37" s="44">
        <f t="shared" ref="BU37:BU39" si="10">+C37+F37+I37+L37+O37+R37+U37+X37+AA37+AD37+AG37+AJ37+AM37+AP37+AS37+AV37+AY37+BB37+BE37+BH37+BK37+BN37+BQ37+BT37</f>
        <v>0</v>
      </c>
      <c r="BV37" s="44">
        <f t="shared" ref="BV37:BV39" si="11">+D37+G37+J37+M37+P37+S37+V37+Y37+AB37+AE37+AH37+AK37+AN37+AQ37+AT37+AW37+AZ37+BC37+BF37+BI37+BL37+BO37</f>
        <v>0</v>
      </c>
      <c r="BW37" s="44">
        <f t="shared" ref="BW37:BW39" si="12">+E37+H37+K37+N37+Q37+T37+W37+Z37+AC37+AF37+AI37+AL37+AO37+AR37+AU37+AX37+BA37+BD37+BG37+BJ37+BM37+BP37</f>
        <v>0</v>
      </c>
    </row>
    <row r="38" spans="1:75" ht="12.75" customHeight="1" x14ac:dyDescent="0.2">
      <c r="A38" s="33" t="s">
        <v>73</v>
      </c>
      <c r="B38" s="33" t="s">
        <v>74</v>
      </c>
      <c r="C38" s="44">
        <v>0</v>
      </c>
      <c r="D38" s="44">
        <v>0</v>
      </c>
      <c r="E38" s="45"/>
      <c r="F38" s="44">
        <v>0</v>
      </c>
      <c r="G38" s="44">
        <v>0</v>
      </c>
      <c r="H38" s="45"/>
      <c r="I38" s="44">
        <v>0</v>
      </c>
      <c r="J38" s="44">
        <v>0</v>
      </c>
      <c r="K38" s="45"/>
      <c r="L38" s="44">
        <v>0</v>
      </c>
      <c r="M38" s="44">
        <v>0</v>
      </c>
      <c r="N38" s="45"/>
      <c r="O38" s="44">
        <v>0</v>
      </c>
      <c r="P38" s="44">
        <v>0</v>
      </c>
      <c r="Q38" s="45"/>
      <c r="R38" s="44">
        <v>0</v>
      </c>
      <c r="S38" s="44">
        <v>0</v>
      </c>
      <c r="T38" s="45"/>
      <c r="U38" s="44">
        <v>0</v>
      </c>
      <c r="V38" s="44">
        <v>0</v>
      </c>
      <c r="W38" s="45"/>
      <c r="X38" s="44">
        <v>0</v>
      </c>
      <c r="Y38" s="44">
        <v>0</v>
      </c>
      <c r="Z38" s="45"/>
      <c r="AA38" s="44">
        <v>0</v>
      </c>
      <c r="AB38" s="44">
        <v>0</v>
      </c>
      <c r="AC38" s="45"/>
      <c r="AD38" s="44">
        <v>0</v>
      </c>
      <c r="AE38" s="44">
        <v>0</v>
      </c>
      <c r="AF38" s="45"/>
      <c r="AG38" s="69">
        <v>0</v>
      </c>
      <c r="AH38" s="44">
        <v>0</v>
      </c>
      <c r="AI38" s="45"/>
      <c r="AJ38" s="44">
        <v>0</v>
      </c>
      <c r="AK38" s="44">
        <v>0</v>
      </c>
      <c r="AL38" s="45"/>
      <c r="AM38" s="44">
        <v>0</v>
      </c>
      <c r="AN38" s="44">
        <v>0</v>
      </c>
      <c r="AO38" s="45"/>
      <c r="AP38" s="44">
        <v>0</v>
      </c>
      <c r="AQ38" s="44">
        <v>0</v>
      </c>
      <c r="AR38" s="45"/>
      <c r="AS38" s="44">
        <v>0</v>
      </c>
      <c r="AT38" s="44">
        <v>0</v>
      </c>
      <c r="AU38" s="45"/>
      <c r="AV38" s="44">
        <v>0</v>
      </c>
      <c r="AW38" s="44">
        <v>0</v>
      </c>
      <c r="AX38" s="45"/>
      <c r="AY38" s="44">
        <v>0</v>
      </c>
      <c r="AZ38" s="44">
        <v>0</v>
      </c>
      <c r="BA38" s="45"/>
      <c r="BB38" s="44">
        <v>0</v>
      </c>
      <c r="BC38" s="44">
        <v>0</v>
      </c>
      <c r="BD38" s="45"/>
      <c r="BE38" s="44">
        <v>0</v>
      </c>
      <c r="BF38" s="44">
        <v>0</v>
      </c>
      <c r="BG38" s="45"/>
      <c r="BH38" s="44">
        <v>0</v>
      </c>
      <c r="BI38" s="44">
        <v>0</v>
      </c>
      <c r="BJ38" s="45"/>
      <c r="BK38" s="44">
        <v>0</v>
      </c>
      <c r="BL38" s="44">
        <v>0</v>
      </c>
      <c r="BM38" s="45"/>
      <c r="BN38" s="44">
        <v>0</v>
      </c>
      <c r="BO38" s="44">
        <v>0</v>
      </c>
      <c r="BP38" s="45"/>
      <c r="BQ38" s="44">
        <v>0</v>
      </c>
      <c r="BR38" s="46"/>
      <c r="BS38" s="45"/>
      <c r="BT38" s="45"/>
      <c r="BU38" s="44">
        <f t="shared" si="10"/>
        <v>0</v>
      </c>
      <c r="BV38" s="44">
        <f t="shared" si="11"/>
        <v>0</v>
      </c>
      <c r="BW38" s="44">
        <f t="shared" si="12"/>
        <v>0</v>
      </c>
    </row>
    <row r="39" spans="1:75" ht="12.75" customHeight="1" x14ac:dyDescent="0.2">
      <c r="A39" s="33" t="s">
        <v>75</v>
      </c>
      <c r="B39" s="33" t="s">
        <v>76</v>
      </c>
      <c r="C39" s="44">
        <v>0</v>
      </c>
      <c r="D39" s="44">
        <v>0</v>
      </c>
      <c r="E39" s="45"/>
      <c r="F39" s="44">
        <v>0</v>
      </c>
      <c r="G39" s="44">
        <v>0</v>
      </c>
      <c r="H39" s="45"/>
      <c r="I39" s="44">
        <v>0</v>
      </c>
      <c r="J39" s="44">
        <v>0</v>
      </c>
      <c r="K39" s="45"/>
      <c r="L39" s="44">
        <v>0</v>
      </c>
      <c r="M39" s="44">
        <v>0</v>
      </c>
      <c r="N39" s="45"/>
      <c r="O39" s="44">
        <v>0</v>
      </c>
      <c r="P39" s="44">
        <v>0</v>
      </c>
      <c r="Q39" s="45"/>
      <c r="R39" s="44">
        <v>0</v>
      </c>
      <c r="S39" s="44">
        <v>0</v>
      </c>
      <c r="T39" s="45"/>
      <c r="U39" s="44">
        <v>0</v>
      </c>
      <c r="V39" s="44">
        <v>0</v>
      </c>
      <c r="W39" s="45"/>
      <c r="X39" s="44">
        <v>0</v>
      </c>
      <c r="Y39" s="44">
        <v>0</v>
      </c>
      <c r="Z39" s="45"/>
      <c r="AA39" s="44">
        <v>0</v>
      </c>
      <c r="AB39" s="44">
        <v>0</v>
      </c>
      <c r="AC39" s="45"/>
      <c r="AD39" s="44">
        <v>0</v>
      </c>
      <c r="AE39" s="44">
        <v>0</v>
      </c>
      <c r="AF39" s="45"/>
      <c r="AG39" s="69">
        <v>0</v>
      </c>
      <c r="AH39" s="44">
        <v>0</v>
      </c>
      <c r="AI39" s="45"/>
      <c r="AJ39" s="44">
        <v>0</v>
      </c>
      <c r="AK39" s="44">
        <v>0</v>
      </c>
      <c r="AL39" s="45"/>
      <c r="AM39" s="44">
        <v>0</v>
      </c>
      <c r="AN39" s="44">
        <v>0</v>
      </c>
      <c r="AO39" s="45"/>
      <c r="AP39" s="44">
        <v>0</v>
      </c>
      <c r="AQ39" s="44">
        <v>0</v>
      </c>
      <c r="AR39" s="45"/>
      <c r="AS39" s="44">
        <v>0</v>
      </c>
      <c r="AT39" s="44">
        <v>0</v>
      </c>
      <c r="AU39" s="45"/>
      <c r="AV39" s="45"/>
      <c r="AW39" s="44">
        <v>0</v>
      </c>
      <c r="AX39" s="45"/>
      <c r="AY39" s="44">
        <v>0</v>
      </c>
      <c r="AZ39" s="44">
        <v>0</v>
      </c>
      <c r="BA39" s="45"/>
      <c r="BB39" s="44">
        <v>0</v>
      </c>
      <c r="BC39" s="44">
        <v>0</v>
      </c>
      <c r="BD39" s="45"/>
      <c r="BE39" s="44">
        <v>0</v>
      </c>
      <c r="BF39" s="44">
        <v>0</v>
      </c>
      <c r="BG39" s="45"/>
      <c r="BH39" s="44">
        <v>0</v>
      </c>
      <c r="BI39" s="44">
        <v>0</v>
      </c>
      <c r="BJ39" s="45"/>
      <c r="BK39" s="44">
        <v>0</v>
      </c>
      <c r="BL39" s="44">
        <v>0</v>
      </c>
      <c r="BM39" s="45"/>
      <c r="BN39" s="44">
        <v>0</v>
      </c>
      <c r="BO39" s="44">
        <v>0</v>
      </c>
      <c r="BP39" s="45"/>
      <c r="BQ39" s="44">
        <v>0</v>
      </c>
      <c r="BR39" s="46"/>
      <c r="BS39" s="45"/>
      <c r="BT39" s="45"/>
      <c r="BU39" s="44">
        <f t="shared" si="10"/>
        <v>0</v>
      </c>
      <c r="BV39" s="44">
        <f t="shared" si="11"/>
        <v>0</v>
      </c>
      <c r="BW39" s="44">
        <f t="shared" si="12"/>
        <v>0</v>
      </c>
    </row>
    <row r="40" spans="1:75" ht="12.75" customHeight="1" x14ac:dyDescent="0.2">
      <c r="A40" s="23" t="s">
        <v>47</v>
      </c>
      <c r="B40" s="23" t="s">
        <v>77</v>
      </c>
      <c r="C40" s="42">
        <f>SUM(C36:C39)</f>
        <v>0</v>
      </c>
      <c r="D40" s="42">
        <f t="shared" ref="D40:BO40" si="13">SUM(D36:D39)</f>
        <v>0</v>
      </c>
      <c r="E40" s="42">
        <f t="shared" si="13"/>
        <v>0</v>
      </c>
      <c r="F40" s="42">
        <f t="shared" si="13"/>
        <v>0</v>
      </c>
      <c r="G40" s="42">
        <f t="shared" si="13"/>
        <v>0</v>
      </c>
      <c r="H40" s="42">
        <f t="shared" si="13"/>
        <v>0</v>
      </c>
      <c r="I40" s="42">
        <f t="shared" si="13"/>
        <v>0</v>
      </c>
      <c r="J40" s="42">
        <f t="shared" si="13"/>
        <v>0</v>
      </c>
      <c r="K40" s="42">
        <f t="shared" si="13"/>
        <v>0</v>
      </c>
      <c r="L40" s="42">
        <f t="shared" si="13"/>
        <v>0</v>
      </c>
      <c r="M40" s="42">
        <f t="shared" si="13"/>
        <v>0</v>
      </c>
      <c r="N40" s="42">
        <f t="shared" si="13"/>
        <v>0</v>
      </c>
      <c r="O40" s="42">
        <f t="shared" si="13"/>
        <v>0</v>
      </c>
      <c r="P40" s="42">
        <f t="shared" si="13"/>
        <v>0</v>
      </c>
      <c r="Q40" s="42">
        <f t="shared" si="13"/>
        <v>0</v>
      </c>
      <c r="R40" s="42">
        <f t="shared" si="13"/>
        <v>0</v>
      </c>
      <c r="S40" s="42">
        <f t="shared" si="13"/>
        <v>0</v>
      </c>
      <c r="T40" s="42">
        <f t="shared" si="13"/>
        <v>0</v>
      </c>
      <c r="U40" s="42">
        <f t="shared" si="13"/>
        <v>0</v>
      </c>
      <c r="V40" s="42">
        <f t="shared" si="13"/>
        <v>0</v>
      </c>
      <c r="W40" s="42">
        <f t="shared" si="13"/>
        <v>0</v>
      </c>
      <c r="X40" s="42">
        <f t="shared" si="13"/>
        <v>0</v>
      </c>
      <c r="Y40" s="42">
        <f t="shared" si="13"/>
        <v>0</v>
      </c>
      <c r="Z40" s="42">
        <f t="shared" si="13"/>
        <v>0</v>
      </c>
      <c r="AA40" s="42">
        <f t="shared" si="13"/>
        <v>0</v>
      </c>
      <c r="AB40" s="42">
        <f t="shared" si="13"/>
        <v>0</v>
      </c>
      <c r="AC40" s="42">
        <f t="shared" si="13"/>
        <v>0</v>
      </c>
      <c r="AD40" s="42">
        <f t="shared" si="13"/>
        <v>0</v>
      </c>
      <c r="AE40" s="42">
        <f t="shared" si="13"/>
        <v>0</v>
      </c>
      <c r="AF40" s="42">
        <f t="shared" si="13"/>
        <v>0</v>
      </c>
      <c r="AG40" s="70">
        <f t="shared" si="13"/>
        <v>0</v>
      </c>
      <c r="AH40" s="42">
        <f t="shared" si="13"/>
        <v>0</v>
      </c>
      <c r="AI40" s="42">
        <f t="shared" si="13"/>
        <v>0</v>
      </c>
      <c r="AJ40" s="42">
        <f t="shared" si="13"/>
        <v>0</v>
      </c>
      <c r="AK40" s="42">
        <f t="shared" si="13"/>
        <v>0</v>
      </c>
      <c r="AL40" s="42">
        <f t="shared" si="13"/>
        <v>0</v>
      </c>
      <c r="AM40" s="42">
        <f t="shared" si="13"/>
        <v>0</v>
      </c>
      <c r="AN40" s="42">
        <f t="shared" si="13"/>
        <v>0</v>
      </c>
      <c r="AO40" s="42">
        <f t="shared" si="13"/>
        <v>0</v>
      </c>
      <c r="AP40" s="42">
        <f t="shared" si="13"/>
        <v>0</v>
      </c>
      <c r="AQ40" s="42">
        <f t="shared" si="13"/>
        <v>0</v>
      </c>
      <c r="AR40" s="42">
        <f t="shared" si="13"/>
        <v>0</v>
      </c>
      <c r="AS40" s="42">
        <f t="shared" si="13"/>
        <v>0</v>
      </c>
      <c r="AT40" s="42">
        <f t="shared" si="13"/>
        <v>0</v>
      </c>
      <c r="AU40" s="42">
        <f t="shared" si="13"/>
        <v>0</v>
      </c>
      <c r="AV40" s="42">
        <f t="shared" si="13"/>
        <v>0</v>
      </c>
      <c r="AW40" s="42">
        <f t="shared" si="13"/>
        <v>0</v>
      </c>
      <c r="AX40" s="42">
        <f t="shared" si="13"/>
        <v>0</v>
      </c>
      <c r="AY40" s="42">
        <f t="shared" si="13"/>
        <v>0</v>
      </c>
      <c r="AZ40" s="42">
        <f t="shared" si="13"/>
        <v>0</v>
      </c>
      <c r="BA40" s="42">
        <f t="shared" si="13"/>
        <v>0</v>
      </c>
      <c r="BB40" s="42">
        <f t="shared" si="13"/>
        <v>0</v>
      </c>
      <c r="BC40" s="42">
        <f t="shared" si="13"/>
        <v>0</v>
      </c>
      <c r="BD40" s="42">
        <f t="shared" si="13"/>
        <v>0</v>
      </c>
      <c r="BE40" s="42">
        <f t="shared" si="13"/>
        <v>0</v>
      </c>
      <c r="BF40" s="42">
        <f t="shared" si="13"/>
        <v>0</v>
      </c>
      <c r="BG40" s="42">
        <f t="shared" si="13"/>
        <v>0</v>
      </c>
      <c r="BH40" s="42">
        <f t="shared" si="13"/>
        <v>0</v>
      </c>
      <c r="BI40" s="42">
        <f t="shared" si="13"/>
        <v>0</v>
      </c>
      <c r="BJ40" s="42">
        <f t="shared" si="13"/>
        <v>0</v>
      </c>
      <c r="BK40" s="42">
        <f t="shared" si="13"/>
        <v>0</v>
      </c>
      <c r="BL40" s="42">
        <f t="shared" si="13"/>
        <v>0</v>
      </c>
      <c r="BM40" s="42">
        <f t="shared" si="13"/>
        <v>0</v>
      </c>
      <c r="BN40" s="42">
        <f t="shared" si="13"/>
        <v>0</v>
      </c>
      <c r="BO40" s="42">
        <f t="shared" si="13"/>
        <v>0</v>
      </c>
      <c r="BP40" s="42">
        <f t="shared" ref="BP40:BW40" si="14">SUM(BP36:BP39)</f>
        <v>0</v>
      </c>
      <c r="BQ40" s="42">
        <f t="shared" si="14"/>
        <v>0</v>
      </c>
      <c r="BR40" s="42">
        <f t="shared" si="14"/>
        <v>0</v>
      </c>
      <c r="BS40" s="42">
        <f t="shared" si="14"/>
        <v>0</v>
      </c>
      <c r="BT40" s="42">
        <f t="shared" si="14"/>
        <v>0</v>
      </c>
      <c r="BU40" s="42">
        <f t="shared" si="14"/>
        <v>0</v>
      </c>
      <c r="BV40" s="42">
        <f t="shared" si="14"/>
        <v>0</v>
      </c>
      <c r="BW40" s="42">
        <f t="shared" si="14"/>
        <v>0</v>
      </c>
    </row>
    <row r="41" spans="1:75" x14ac:dyDescent="0.2">
      <c r="A41" s="12"/>
      <c r="B41" s="12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68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6"/>
      <c r="BS41" s="45"/>
      <c r="BT41" s="45"/>
      <c r="BU41" s="45"/>
      <c r="BV41" s="45"/>
      <c r="BW41" s="45"/>
    </row>
    <row r="42" spans="1:75" ht="12.75" customHeight="1" x14ac:dyDescent="0.2">
      <c r="A42" s="12"/>
      <c r="B42" s="32" t="s">
        <v>128</v>
      </c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68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6"/>
      <c r="BS42" s="45"/>
      <c r="BT42" s="45"/>
      <c r="BU42" s="45"/>
      <c r="BV42" s="45"/>
      <c r="BW42" s="45"/>
    </row>
    <row r="43" spans="1:75" ht="12.75" customHeight="1" x14ac:dyDescent="0.2">
      <c r="A43" s="33" t="s">
        <v>78</v>
      </c>
      <c r="B43" s="33" t="s">
        <v>79</v>
      </c>
      <c r="C43" s="44">
        <v>0</v>
      </c>
      <c r="D43" s="44">
        <v>0</v>
      </c>
      <c r="E43" s="45"/>
      <c r="F43" s="44">
        <v>0</v>
      </c>
      <c r="G43" s="44">
        <v>0</v>
      </c>
      <c r="H43" s="45"/>
      <c r="I43" s="44">
        <v>0</v>
      </c>
      <c r="J43" s="44">
        <v>0</v>
      </c>
      <c r="K43" s="45"/>
      <c r="L43" s="44">
        <v>0</v>
      </c>
      <c r="M43" s="44">
        <v>0</v>
      </c>
      <c r="N43" s="45"/>
      <c r="O43" s="44">
        <v>0</v>
      </c>
      <c r="P43" s="44">
        <v>0</v>
      </c>
      <c r="Q43" s="45"/>
      <c r="R43" s="44">
        <v>0</v>
      </c>
      <c r="S43" s="44">
        <v>0</v>
      </c>
      <c r="T43" s="45"/>
      <c r="U43" s="44">
        <v>0</v>
      </c>
      <c r="V43" s="44">
        <v>0</v>
      </c>
      <c r="W43" s="45"/>
      <c r="X43" s="44">
        <v>0</v>
      </c>
      <c r="Y43" s="44">
        <v>0</v>
      </c>
      <c r="Z43" s="45"/>
      <c r="AA43" s="44">
        <v>0</v>
      </c>
      <c r="AB43" s="44">
        <v>0</v>
      </c>
      <c r="AC43" s="45"/>
      <c r="AD43" s="44">
        <v>0</v>
      </c>
      <c r="AE43" s="44">
        <v>0</v>
      </c>
      <c r="AF43" s="45"/>
      <c r="AG43" s="69">
        <v>0</v>
      </c>
      <c r="AH43" s="44">
        <v>0</v>
      </c>
      <c r="AI43" s="45"/>
      <c r="AJ43" s="44">
        <v>0</v>
      </c>
      <c r="AK43" s="44">
        <v>0</v>
      </c>
      <c r="AL43" s="45"/>
      <c r="AM43" s="44">
        <v>0</v>
      </c>
      <c r="AN43" s="44">
        <v>0</v>
      </c>
      <c r="AO43" s="45"/>
      <c r="AP43" s="44">
        <v>0</v>
      </c>
      <c r="AQ43" s="44">
        <v>0</v>
      </c>
      <c r="AR43" s="45"/>
      <c r="AS43" s="44">
        <v>0</v>
      </c>
      <c r="AT43" s="44">
        <v>0</v>
      </c>
      <c r="AU43" s="45"/>
      <c r="AV43" s="44">
        <v>0</v>
      </c>
      <c r="AW43" s="44">
        <v>0</v>
      </c>
      <c r="AX43" s="45"/>
      <c r="AY43" s="44">
        <v>0</v>
      </c>
      <c r="AZ43" s="44">
        <v>0</v>
      </c>
      <c r="BA43" s="45"/>
      <c r="BB43" s="44">
        <v>0</v>
      </c>
      <c r="BC43" s="44">
        <v>0</v>
      </c>
      <c r="BD43" s="45"/>
      <c r="BE43" s="44">
        <v>0</v>
      </c>
      <c r="BF43" s="44">
        <v>0</v>
      </c>
      <c r="BG43" s="45"/>
      <c r="BH43" s="44">
        <v>0</v>
      </c>
      <c r="BI43" s="44">
        <v>0</v>
      </c>
      <c r="BJ43" s="45"/>
      <c r="BK43" s="44">
        <v>0</v>
      </c>
      <c r="BL43" s="44">
        <v>0</v>
      </c>
      <c r="BM43" s="45"/>
      <c r="BN43" s="44">
        <v>0</v>
      </c>
      <c r="BO43" s="44">
        <v>0</v>
      </c>
      <c r="BP43" s="45"/>
      <c r="BQ43" s="44">
        <v>0</v>
      </c>
      <c r="BR43" s="46"/>
      <c r="BS43" s="45"/>
      <c r="BT43" s="45"/>
      <c r="BU43" s="44">
        <f>+C43+F43+I43+L43+O43+R43+U43+X43+AA43+AD43+AG43+AJ43+AM43+AP43+AS43+AV43+AY43+BB43+BE43+BH43+BK43+BN43+BQ43+BT43</f>
        <v>0</v>
      </c>
      <c r="BV43" s="44">
        <f>+D43+G43+J43+M43+P43+S43+V43+Y43+AB43+AE43+AH43+AK43+AN43+AQ43+AT43+AW43+AZ43+BC43+BF43+BI43+BL43+BO43</f>
        <v>0</v>
      </c>
      <c r="BW43" s="44">
        <f>+E43+H43+K43+N43+Q43+T43+W43+Z43+AC43+AF43+AI43+AL43+AO43+AR43+AU43+AX43+BA43+BD43+BG43+BJ43+BM43+BP43</f>
        <v>0</v>
      </c>
    </row>
    <row r="44" spans="1:75" ht="12.75" customHeight="1" x14ac:dyDescent="0.2">
      <c r="A44" s="33" t="s">
        <v>80</v>
      </c>
      <c r="B44" s="33" t="s">
        <v>81</v>
      </c>
      <c r="C44" s="44">
        <v>0</v>
      </c>
      <c r="D44" s="44">
        <v>0</v>
      </c>
      <c r="E44" s="45"/>
      <c r="F44" s="44">
        <v>0</v>
      </c>
      <c r="G44" s="44">
        <v>0</v>
      </c>
      <c r="H44" s="45"/>
      <c r="I44" s="44">
        <v>0</v>
      </c>
      <c r="J44" s="44">
        <v>0</v>
      </c>
      <c r="K44" s="45"/>
      <c r="L44" s="44">
        <v>0</v>
      </c>
      <c r="M44" s="44">
        <v>0</v>
      </c>
      <c r="N44" s="45"/>
      <c r="O44" s="44">
        <v>0</v>
      </c>
      <c r="P44" s="44">
        <v>0</v>
      </c>
      <c r="Q44" s="45"/>
      <c r="R44" s="44">
        <v>0</v>
      </c>
      <c r="S44" s="44">
        <v>0</v>
      </c>
      <c r="T44" s="45"/>
      <c r="U44" s="44">
        <v>0</v>
      </c>
      <c r="V44" s="44">
        <v>0</v>
      </c>
      <c r="W44" s="45"/>
      <c r="X44" s="44">
        <v>0</v>
      </c>
      <c r="Y44" s="44">
        <v>0</v>
      </c>
      <c r="Z44" s="45"/>
      <c r="AA44" s="44">
        <v>0</v>
      </c>
      <c r="AB44" s="44">
        <v>0</v>
      </c>
      <c r="AC44" s="45"/>
      <c r="AD44" s="44">
        <v>0</v>
      </c>
      <c r="AE44" s="44">
        <v>0</v>
      </c>
      <c r="AF44" s="45"/>
      <c r="AG44" s="69">
        <v>0</v>
      </c>
      <c r="AH44" s="44">
        <v>0</v>
      </c>
      <c r="AI44" s="45"/>
      <c r="AJ44" s="44">
        <v>0</v>
      </c>
      <c r="AK44" s="44">
        <v>0</v>
      </c>
      <c r="AL44" s="45"/>
      <c r="AM44" s="44">
        <v>0</v>
      </c>
      <c r="AN44" s="44">
        <v>0</v>
      </c>
      <c r="AO44" s="45"/>
      <c r="AP44" s="44">
        <v>0</v>
      </c>
      <c r="AQ44" s="44">
        <v>0</v>
      </c>
      <c r="AR44" s="45"/>
      <c r="AS44" s="44">
        <v>0</v>
      </c>
      <c r="AT44" s="44">
        <v>0</v>
      </c>
      <c r="AU44" s="45"/>
      <c r="AV44" s="44">
        <v>0</v>
      </c>
      <c r="AW44" s="44">
        <v>0</v>
      </c>
      <c r="AX44" s="45"/>
      <c r="AY44" s="44">
        <v>0</v>
      </c>
      <c r="AZ44" s="44">
        <v>0</v>
      </c>
      <c r="BA44" s="45"/>
      <c r="BB44" s="44">
        <v>0</v>
      </c>
      <c r="BC44" s="44">
        <v>0</v>
      </c>
      <c r="BD44" s="45"/>
      <c r="BE44" s="44">
        <v>0</v>
      </c>
      <c r="BF44" s="44">
        <v>0</v>
      </c>
      <c r="BG44" s="45"/>
      <c r="BH44" s="44">
        <v>0</v>
      </c>
      <c r="BI44" s="44">
        <v>0</v>
      </c>
      <c r="BJ44" s="45"/>
      <c r="BK44" s="44">
        <v>0</v>
      </c>
      <c r="BL44" s="44">
        <v>0</v>
      </c>
      <c r="BM44" s="45"/>
      <c r="BN44" s="44">
        <v>0</v>
      </c>
      <c r="BO44" s="44">
        <v>0</v>
      </c>
      <c r="BP44" s="45"/>
      <c r="BQ44" s="44">
        <v>0</v>
      </c>
      <c r="BR44" s="46"/>
      <c r="BS44" s="45"/>
      <c r="BT44" s="45"/>
      <c r="BU44" s="44">
        <f t="shared" ref="BU44:BU46" si="15">+C44+F44+I44+L44+O44+R44+U44+X44+AA44+AD44+AG44+AJ44+AM44+AP44+AS44+AV44+AY44+BB44+BE44+BH44+BK44+BN44+BQ44+BT44</f>
        <v>0</v>
      </c>
      <c r="BV44" s="44">
        <f t="shared" ref="BV44:BV46" si="16">+D44+G44+J44+M44+P44+S44+V44+Y44+AB44+AE44+AH44+AK44+AN44+AQ44+AT44+AW44+AZ44+BC44+BF44+BI44+BL44+BO44</f>
        <v>0</v>
      </c>
      <c r="BW44" s="44">
        <f t="shared" ref="BW44:BW46" si="17">+E44+H44+K44+N44+Q44+T44+W44+Z44+AC44+AF44+AI44+AL44+AO44+AR44+AU44+AX44+BA44+BD44+BG44+BJ44+BM44+BP44</f>
        <v>0</v>
      </c>
    </row>
    <row r="45" spans="1:75" ht="12.75" customHeight="1" x14ac:dyDescent="0.2">
      <c r="A45" s="33" t="s">
        <v>82</v>
      </c>
      <c r="B45" s="33" t="s">
        <v>83</v>
      </c>
      <c r="C45" s="44">
        <v>0</v>
      </c>
      <c r="D45" s="44">
        <v>0</v>
      </c>
      <c r="E45" s="45"/>
      <c r="F45" s="44">
        <v>0</v>
      </c>
      <c r="G45" s="44">
        <v>0</v>
      </c>
      <c r="H45" s="45"/>
      <c r="I45" s="44">
        <v>0</v>
      </c>
      <c r="J45" s="44">
        <v>0</v>
      </c>
      <c r="K45" s="45"/>
      <c r="L45" s="44">
        <v>0</v>
      </c>
      <c r="M45" s="44">
        <v>0</v>
      </c>
      <c r="N45" s="45"/>
      <c r="O45" s="44">
        <v>0</v>
      </c>
      <c r="P45" s="44">
        <v>0</v>
      </c>
      <c r="Q45" s="45"/>
      <c r="R45" s="44">
        <v>0</v>
      </c>
      <c r="S45" s="44">
        <v>0</v>
      </c>
      <c r="T45" s="45"/>
      <c r="U45" s="44">
        <v>0</v>
      </c>
      <c r="V45" s="44">
        <v>0</v>
      </c>
      <c r="W45" s="45"/>
      <c r="X45" s="44">
        <v>0</v>
      </c>
      <c r="Y45" s="44">
        <v>0</v>
      </c>
      <c r="Z45" s="45"/>
      <c r="AA45" s="44">
        <v>0</v>
      </c>
      <c r="AB45" s="44">
        <v>0</v>
      </c>
      <c r="AC45" s="45"/>
      <c r="AD45" s="44">
        <v>0</v>
      </c>
      <c r="AE45" s="44">
        <v>0</v>
      </c>
      <c r="AF45" s="45"/>
      <c r="AG45" s="69">
        <v>0</v>
      </c>
      <c r="AH45" s="44">
        <v>0</v>
      </c>
      <c r="AI45" s="45"/>
      <c r="AJ45" s="44">
        <v>0</v>
      </c>
      <c r="AK45" s="44">
        <v>0</v>
      </c>
      <c r="AL45" s="45"/>
      <c r="AM45" s="44">
        <v>0</v>
      </c>
      <c r="AN45" s="44">
        <v>0</v>
      </c>
      <c r="AO45" s="45"/>
      <c r="AP45" s="44">
        <v>0</v>
      </c>
      <c r="AQ45" s="44">
        <v>0</v>
      </c>
      <c r="AR45" s="45"/>
      <c r="AS45" s="44">
        <v>0</v>
      </c>
      <c r="AT45" s="44">
        <v>0</v>
      </c>
      <c r="AU45" s="45"/>
      <c r="AV45" s="44">
        <v>0</v>
      </c>
      <c r="AW45" s="44">
        <v>0</v>
      </c>
      <c r="AX45" s="45"/>
      <c r="AY45" s="44">
        <v>0</v>
      </c>
      <c r="AZ45" s="44">
        <v>0</v>
      </c>
      <c r="BA45" s="45"/>
      <c r="BB45" s="44">
        <v>0</v>
      </c>
      <c r="BC45" s="44">
        <v>0</v>
      </c>
      <c r="BD45" s="45"/>
      <c r="BE45" s="44">
        <v>0</v>
      </c>
      <c r="BF45" s="44">
        <v>0</v>
      </c>
      <c r="BG45" s="45"/>
      <c r="BH45" s="44">
        <v>0</v>
      </c>
      <c r="BI45" s="44">
        <v>0</v>
      </c>
      <c r="BJ45" s="45"/>
      <c r="BK45" s="44">
        <v>0</v>
      </c>
      <c r="BL45" s="44">
        <v>0</v>
      </c>
      <c r="BM45" s="45"/>
      <c r="BN45" s="44">
        <v>0</v>
      </c>
      <c r="BO45" s="44">
        <v>0</v>
      </c>
      <c r="BP45" s="45"/>
      <c r="BQ45" s="44">
        <v>0</v>
      </c>
      <c r="BR45" s="46"/>
      <c r="BS45" s="45"/>
      <c r="BT45" s="45"/>
      <c r="BU45" s="44">
        <f t="shared" si="15"/>
        <v>0</v>
      </c>
      <c r="BV45" s="44">
        <f t="shared" si="16"/>
        <v>0</v>
      </c>
      <c r="BW45" s="44">
        <f t="shared" si="17"/>
        <v>0</v>
      </c>
    </row>
    <row r="46" spans="1:75" ht="12.75" customHeight="1" x14ac:dyDescent="0.2">
      <c r="A46" s="33" t="s">
        <v>84</v>
      </c>
      <c r="B46" s="33" t="s">
        <v>85</v>
      </c>
      <c r="C46" s="44">
        <v>0</v>
      </c>
      <c r="D46" s="44">
        <v>0</v>
      </c>
      <c r="E46" s="45"/>
      <c r="F46" s="44">
        <v>0</v>
      </c>
      <c r="G46" s="44">
        <v>0</v>
      </c>
      <c r="H46" s="45"/>
      <c r="I46" s="44">
        <v>0</v>
      </c>
      <c r="J46" s="44">
        <v>0</v>
      </c>
      <c r="K46" s="45"/>
      <c r="L46" s="44">
        <v>0</v>
      </c>
      <c r="M46" s="44">
        <v>0</v>
      </c>
      <c r="N46" s="45"/>
      <c r="O46" s="44">
        <v>0</v>
      </c>
      <c r="P46" s="44">
        <v>0</v>
      </c>
      <c r="Q46" s="45"/>
      <c r="R46" s="44">
        <v>0</v>
      </c>
      <c r="S46" s="44">
        <v>0</v>
      </c>
      <c r="T46" s="45"/>
      <c r="U46" s="44">
        <v>0</v>
      </c>
      <c r="V46" s="44">
        <v>0</v>
      </c>
      <c r="W46" s="45"/>
      <c r="X46" s="44">
        <v>0</v>
      </c>
      <c r="Y46" s="44">
        <v>0</v>
      </c>
      <c r="Z46" s="45"/>
      <c r="AA46" s="44">
        <v>0</v>
      </c>
      <c r="AB46" s="44">
        <v>0</v>
      </c>
      <c r="AC46" s="45"/>
      <c r="AD46" s="44">
        <v>0</v>
      </c>
      <c r="AE46" s="44">
        <v>0</v>
      </c>
      <c r="AF46" s="45"/>
      <c r="AG46" s="69">
        <v>0</v>
      </c>
      <c r="AH46" s="44">
        <v>0</v>
      </c>
      <c r="AI46" s="45"/>
      <c r="AJ46" s="44">
        <v>0</v>
      </c>
      <c r="AK46" s="44">
        <v>0</v>
      </c>
      <c r="AL46" s="45"/>
      <c r="AM46" s="44">
        <v>0</v>
      </c>
      <c r="AN46" s="44">
        <v>0</v>
      </c>
      <c r="AO46" s="45"/>
      <c r="AP46" s="44">
        <v>0</v>
      </c>
      <c r="AQ46" s="44">
        <v>0</v>
      </c>
      <c r="AR46" s="45"/>
      <c r="AS46" s="44">
        <v>0</v>
      </c>
      <c r="AT46" s="44">
        <v>0</v>
      </c>
      <c r="AU46" s="45"/>
      <c r="AV46" s="44">
        <v>0</v>
      </c>
      <c r="AW46" s="44">
        <v>0</v>
      </c>
      <c r="AX46" s="45"/>
      <c r="AY46" s="44">
        <v>0</v>
      </c>
      <c r="AZ46" s="44">
        <v>0</v>
      </c>
      <c r="BA46" s="45"/>
      <c r="BB46" s="44">
        <v>0</v>
      </c>
      <c r="BC46" s="44">
        <v>0</v>
      </c>
      <c r="BD46" s="45"/>
      <c r="BE46" s="44">
        <v>0</v>
      </c>
      <c r="BF46" s="44">
        <v>0</v>
      </c>
      <c r="BG46" s="45"/>
      <c r="BH46" s="44">
        <v>0</v>
      </c>
      <c r="BI46" s="44">
        <v>0</v>
      </c>
      <c r="BJ46" s="45"/>
      <c r="BK46" s="44">
        <v>0</v>
      </c>
      <c r="BL46" s="44">
        <v>0</v>
      </c>
      <c r="BM46" s="45"/>
      <c r="BN46" s="44">
        <v>0</v>
      </c>
      <c r="BO46" s="44">
        <v>0</v>
      </c>
      <c r="BP46" s="45"/>
      <c r="BQ46" s="44">
        <v>0</v>
      </c>
      <c r="BR46" s="46"/>
      <c r="BS46" s="45"/>
      <c r="BT46" s="45"/>
      <c r="BU46" s="44">
        <f t="shared" si="15"/>
        <v>0</v>
      </c>
      <c r="BV46" s="44">
        <f t="shared" si="16"/>
        <v>0</v>
      </c>
      <c r="BW46" s="44">
        <f t="shared" si="17"/>
        <v>0</v>
      </c>
    </row>
    <row r="47" spans="1:75" ht="12.75" customHeight="1" x14ac:dyDescent="0.2">
      <c r="A47" s="23" t="s">
        <v>86</v>
      </c>
      <c r="B47" s="23" t="s">
        <v>87</v>
      </c>
      <c r="C47" s="42">
        <f>SUM(C43:C46)</f>
        <v>0</v>
      </c>
      <c r="D47" s="42">
        <f t="shared" ref="D47:BO47" si="18">SUM(D43:D46)</f>
        <v>0</v>
      </c>
      <c r="E47" s="42">
        <f t="shared" si="18"/>
        <v>0</v>
      </c>
      <c r="F47" s="42">
        <f t="shared" si="18"/>
        <v>0</v>
      </c>
      <c r="G47" s="42">
        <f t="shared" si="18"/>
        <v>0</v>
      </c>
      <c r="H47" s="42">
        <f t="shared" si="18"/>
        <v>0</v>
      </c>
      <c r="I47" s="42">
        <f t="shared" si="18"/>
        <v>0</v>
      </c>
      <c r="J47" s="42">
        <f t="shared" si="18"/>
        <v>0</v>
      </c>
      <c r="K47" s="42">
        <f t="shared" si="18"/>
        <v>0</v>
      </c>
      <c r="L47" s="42">
        <f t="shared" si="18"/>
        <v>0</v>
      </c>
      <c r="M47" s="42">
        <f t="shared" si="18"/>
        <v>0</v>
      </c>
      <c r="N47" s="42">
        <f t="shared" si="18"/>
        <v>0</v>
      </c>
      <c r="O47" s="42">
        <f t="shared" si="18"/>
        <v>0</v>
      </c>
      <c r="P47" s="42">
        <f t="shared" si="18"/>
        <v>0</v>
      </c>
      <c r="Q47" s="42">
        <f t="shared" si="18"/>
        <v>0</v>
      </c>
      <c r="R47" s="42">
        <f t="shared" si="18"/>
        <v>0</v>
      </c>
      <c r="S47" s="42">
        <f t="shared" si="18"/>
        <v>0</v>
      </c>
      <c r="T47" s="42">
        <f t="shared" si="18"/>
        <v>0</v>
      </c>
      <c r="U47" s="42">
        <f t="shared" si="18"/>
        <v>0</v>
      </c>
      <c r="V47" s="42">
        <f t="shared" si="18"/>
        <v>0</v>
      </c>
      <c r="W47" s="42">
        <f t="shared" si="18"/>
        <v>0</v>
      </c>
      <c r="X47" s="42">
        <f t="shared" si="18"/>
        <v>0</v>
      </c>
      <c r="Y47" s="42">
        <f t="shared" si="18"/>
        <v>0</v>
      </c>
      <c r="Z47" s="42">
        <f t="shared" si="18"/>
        <v>0</v>
      </c>
      <c r="AA47" s="42">
        <f t="shared" si="18"/>
        <v>0</v>
      </c>
      <c r="AB47" s="42">
        <f t="shared" si="18"/>
        <v>0</v>
      </c>
      <c r="AC47" s="42">
        <f t="shared" si="18"/>
        <v>0</v>
      </c>
      <c r="AD47" s="42">
        <f t="shared" si="18"/>
        <v>0</v>
      </c>
      <c r="AE47" s="42">
        <f t="shared" si="18"/>
        <v>0</v>
      </c>
      <c r="AF47" s="42">
        <f t="shared" si="18"/>
        <v>0</v>
      </c>
      <c r="AG47" s="70">
        <f t="shared" si="18"/>
        <v>0</v>
      </c>
      <c r="AH47" s="42">
        <f t="shared" si="18"/>
        <v>0</v>
      </c>
      <c r="AI47" s="42">
        <f t="shared" si="18"/>
        <v>0</v>
      </c>
      <c r="AJ47" s="42">
        <f t="shared" si="18"/>
        <v>0</v>
      </c>
      <c r="AK47" s="42">
        <f t="shared" si="18"/>
        <v>0</v>
      </c>
      <c r="AL47" s="42">
        <f t="shared" si="18"/>
        <v>0</v>
      </c>
      <c r="AM47" s="42">
        <f t="shared" si="18"/>
        <v>0</v>
      </c>
      <c r="AN47" s="42">
        <f t="shared" si="18"/>
        <v>0</v>
      </c>
      <c r="AO47" s="42">
        <f t="shared" si="18"/>
        <v>0</v>
      </c>
      <c r="AP47" s="42">
        <f t="shared" si="18"/>
        <v>0</v>
      </c>
      <c r="AQ47" s="42">
        <f t="shared" si="18"/>
        <v>0</v>
      </c>
      <c r="AR47" s="42">
        <f t="shared" si="18"/>
        <v>0</v>
      </c>
      <c r="AS47" s="42">
        <f t="shared" si="18"/>
        <v>0</v>
      </c>
      <c r="AT47" s="42">
        <f t="shared" si="18"/>
        <v>0</v>
      </c>
      <c r="AU47" s="42">
        <f t="shared" si="18"/>
        <v>0</v>
      </c>
      <c r="AV47" s="42">
        <f t="shared" si="18"/>
        <v>0</v>
      </c>
      <c r="AW47" s="42">
        <f t="shared" si="18"/>
        <v>0</v>
      </c>
      <c r="AX47" s="42">
        <f t="shared" si="18"/>
        <v>0</v>
      </c>
      <c r="AY47" s="42">
        <f t="shared" si="18"/>
        <v>0</v>
      </c>
      <c r="AZ47" s="42">
        <f t="shared" si="18"/>
        <v>0</v>
      </c>
      <c r="BA47" s="42">
        <f t="shared" si="18"/>
        <v>0</v>
      </c>
      <c r="BB47" s="42">
        <f t="shared" si="18"/>
        <v>0</v>
      </c>
      <c r="BC47" s="42">
        <f t="shared" si="18"/>
        <v>0</v>
      </c>
      <c r="BD47" s="42">
        <f t="shared" si="18"/>
        <v>0</v>
      </c>
      <c r="BE47" s="42">
        <f t="shared" si="18"/>
        <v>0</v>
      </c>
      <c r="BF47" s="42">
        <f t="shared" si="18"/>
        <v>0</v>
      </c>
      <c r="BG47" s="42">
        <f t="shared" si="18"/>
        <v>0</v>
      </c>
      <c r="BH47" s="42">
        <f t="shared" si="18"/>
        <v>0</v>
      </c>
      <c r="BI47" s="42">
        <f t="shared" si="18"/>
        <v>0</v>
      </c>
      <c r="BJ47" s="42">
        <f t="shared" si="18"/>
        <v>0</v>
      </c>
      <c r="BK47" s="42">
        <f t="shared" si="18"/>
        <v>0</v>
      </c>
      <c r="BL47" s="42">
        <f t="shared" si="18"/>
        <v>0</v>
      </c>
      <c r="BM47" s="42">
        <f t="shared" si="18"/>
        <v>0</v>
      </c>
      <c r="BN47" s="42">
        <f t="shared" si="18"/>
        <v>0</v>
      </c>
      <c r="BO47" s="42">
        <f t="shared" si="18"/>
        <v>0</v>
      </c>
      <c r="BP47" s="42">
        <f t="shared" ref="BP47:BW47" si="19">SUM(BP43:BP46)</f>
        <v>0</v>
      </c>
      <c r="BQ47" s="42">
        <f t="shared" si="19"/>
        <v>0</v>
      </c>
      <c r="BR47" s="42">
        <f t="shared" si="19"/>
        <v>0</v>
      </c>
      <c r="BS47" s="42">
        <f t="shared" si="19"/>
        <v>0</v>
      </c>
      <c r="BT47" s="42">
        <f t="shared" si="19"/>
        <v>0</v>
      </c>
      <c r="BU47" s="42">
        <f t="shared" si="19"/>
        <v>0</v>
      </c>
      <c r="BV47" s="42">
        <f t="shared" si="19"/>
        <v>0</v>
      </c>
      <c r="BW47" s="42">
        <f t="shared" si="19"/>
        <v>0</v>
      </c>
    </row>
    <row r="48" spans="1:75" x14ac:dyDescent="0.2">
      <c r="A48" s="12"/>
      <c r="B48" s="12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68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6"/>
      <c r="BS48" s="45"/>
      <c r="BT48" s="45"/>
      <c r="BU48" s="45"/>
      <c r="BV48" s="45"/>
      <c r="BW48" s="45"/>
    </row>
    <row r="49" spans="1:75" ht="12.75" customHeight="1" x14ac:dyDescent="0.2">
      <c r="A49" s="12"/>
      <c r="B49" s="32" t="s">
        <v>88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68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6"/>
      <c r="BS49" s="45"/>
      <c r="BT49" s="45"/>
      <c r="BU49" s="45"/>
      <c r="BV49" s="45"/>
      <c r="BW49" s="45"/>
    </row>
    <row r="50" spans="1:75" ht="12.75" customHeight="1" x14ac:dyDescent="0.2">
      <c r="A50" s="12"/>
      <c r="B50" s="32" t="s">
        <v>89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68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6"/>
      <c r="BS50" s="45"/>
      <c r="BT50" s="45"/>
      <c r="BU50" s="45"/>
      <c r="BV50" s="45"/>
      <c r="BW50" s="45"/>
    </row>
    <row r="51" spans="1:75" ht="12.75" customHeight="1" x14ac:dyDescent="0.2">
      <c r="A51" s="33" t="s">
        <v>91</v>
      </c>
      <c r="B51" s="33" t="s">
        <v>92</v>
      </c>
      <c r="C51" s="44">
        <v>0</v>
      </c>
      <c r="D51" s="44">
        <v>0</v>
      </c>
      <c r="E51" s="45"/>
      <c r="F51" s="44">
        <v>0</v>
      </c>
      <c r="G51" s="44">
        <v>0</v>
      </c>
      <c r="H51" s="45"/>
      <c r="I51" s="44">
        <v>0</v>
      </c>
      <c r="J51" s="44">
        <v>0</v>
      </c>
      <c r="K51" s="45"/>
      <c r="L51" s="44">
        <v>0</v>
      </c>
      <c r="M51" s="44">
        <v>0</v>
      </c>
      <c r="N51" s="45"/>
      <c r="O51" s="44">
        <v>0</v>
      </c>
      <c r="P51" s="44">
        <v>0</v>
      </c>
      <c r="Q51" s="45"/>
      <c r="R51" s="44">
        <v>0</v>
      </c>
      <c r="S51" s="44">
        <v>0</v>
      </c>
      <c r="T51" s="45"/>
      <c r="U51" s="44">
        <v>0</v>
      </c>
      <c r="V51" s="44">
        <v>0</v>
      </c>
      <c r="W51" s="45"/>
      <c r="X51" s="44">
        <v>0</v>
      </c>
      <c r="Y51" s="44">
        <v>0</v>
      </c>
      <c r="Z51" s="45"/>
      <c r="AA51" s="44">
        <v>0</v>
      </c>
      <c r="AB51" s="44">
        <v>0</v>
      </c>
      <c r="AC51" s="45"/>
      <c r="AD51" s="44">
        <v>0</v>
      </c>
      <c r="AE51" s="44">
        <v>0</v>
      </c>
      <c r="AF51" s="45"/>
      <c r="AG51" s="69">
        <v>0</v>
      </c>
      <c r="AH51" s="44">
        <v>0</v>
      </c>
      <c r="AI51" s="45"/>
      <c r="AJ51" s="44">
        <v>0</v>
      </c>
      <c r="AK51" s="44">
        <v>0</v>
      </c>
      <c r="AL51" s="45"/>
      <c r="AM51" s="44">
        <v>0</v>
      </c>
      <c r="AN51" s="44">
        <v>0</v>
      </c>
      <c r="AO51" s="45"/>
      <c r="AP51" s="44">
        <v>0</v>
      </c>
      <c r="AQ51" s="44">
        <v>0</v>
      </c>
      <c r="AR51" s="45"/>
      <c r="AS51" s="44">
        <v>0</v>
      </c>
      <c r="AT51" s="44">
        <v>0</v>
      </c>
      <c r="AU51" s="45"/>
      <c r="AV51" s="44">
        <v>0</v>
      </c>
      <c r="AW51" s="44">
        <v>0</v>
      </c>
      <c r="AX51" s="45"/>
      <c r="AY51" s="44">
        <v>0</v>
      </c>
      <c r="AZ51" s="44">
        <v>0</v>
      </c>
      <c r="BA51" s="45"/>
      <c r="BB51" s="44">
        <v>0</v>
      </c>
      <c r="BC51" s="44">
        <v>0</v>
      </c>
      <c r="BD51" s="45"/>
      <c r="BE51" s="44">
        <v>0</v>
      </c>
      <c r="BF51" s="44">
        <v>0</v>
      </c>
      <c r="BG51" s="45"/>
      <c r="BH51" s="44">
        <v>0</v>
      </c>
      <c r="BI51" s="44">
        <v>0</v>
      </c>
      <c r="BJ51" s="45"/>
      <c r="BK51" s="44">
        <v>0</v>
      </c>
      <c r="BL51" s="44">
        <v>0</v>
      </c>
      <c r="BM51" s="45"/>
      <c r="BN51" s="44">
        <v>7083873</v>
      </c>
      <c r="BO51" s="44">
        <v>0</v>
      </c>
      <c r="BP51" s="45"/>
      <c r="BQ51" s="44">
        <v>0</v>
      </c>
      <c r="BR51" s="46"/>
      <c r="BS51" s="45"/>
      <c r="BT51" s="45"/>
      <c r="BU51" s="44">
        <f>+C51+F51+I51+L51+O51+R51+U51+X51+AA51+AD51+AG51+AJ51+AM51+AP51+AS51+AV51+AY51+BB51+BE51+BH51+BK51+BN51+BQ51+BT51</f>
        <v>7083873</v>
      </c>
      <c r="BV51" s="44">
        <f>+D51+G51+J51+M51+P51+S51+V51+Y51+AB51+AE51+AH51+AK51+AN51+AQ51+AT51+AW51+AZ51+BC51+BF51+BI51+BL51+BO51</f>
        <v>0</v>
      </c>
      <c r="BW51" s="44">
        <f>+E51+H51+K51+N51+Q51+T51+W51+Z51+AC51+AF51+AI51+AL51+AO51+AR51+AU51+AX51+BA51+BD51+BG51+BJ51+BM51+BP51</f>
        <v>0</v>
      </c>
    </row>
    <row r="52" spans="1:75" ht="12.75" customHeight="1" x14ac:dyDescent="0.2">
      <c r="A52" s="23" t="s">
        <v>93</v>
      </c>
      <c r="B52" s="23" t="s">
        <v>94</v>
      </c>
      <c r="C52" s="42">
        <f>SUM(C51)</f>
        <v>0</v>
      </c>
      <c r="D52" s="42">
        <f t="shared" ref="D52:BO52" si="20">SUM(D51)</f>
        <v>0</v>
      </c>
      <c r="E52" s="42">
        <f t="shared" si="20"/>
        <v>0</v>
      </c>
      <c r="F52" s="42">
        <f t="shared" si="20"/>
        <v>0</v>
      </c>
      <c r="G52" s="42">
        <f t="shared" si="20"/>
        <v>0</v>
      </c>
      <c r="H52" s="42">
        <f t="shared" si="20"/>
        <v>0</v>
      </c>
      <c r="I52" s="42">
        <f t="shared" si="20"/>
        <v>0</v>
      </c>
      <c r="J52" s="42">
        <f t="shared" si="20"/>
        <v>0</v>
      </c>
      <c r="K52" s="42">
        <f t="shared" si="20"/>
        <v>0</v>
      </c>
      <c r="L52" s="42">
        <f t="shared" si="20"/>
        <v>0</v>
      </c>
      <c r="M52" s="42">
        <f t="shared" si="20"/>
        <v>0</v>
      </c>
      <c r="N52" s="42">
        <f t="shared" si="20"/>
        <v>0</v>
      </c>
      <c r="O52" s="42">
        <f t="shared" si="20"/>
        <v>0</v>
      </c>
      <c r="P52" s="42">
        <f t="shared" si="20"/>
        <v>0</v>
      </c>
      <c r="Q52" s="42">
        <f t="shared" si="20"/>
        <v>0</v>
      </c>
      <c r="R52" s="42">
        <f t="shared" si="20"/>
        <v>0</v>
      </c>
      <c r="S52" s="42">
        <f t="shared" si="20"/>
        <v>0</v>
      </c>
      <c r="T52" s="42">
        <f t="shared" si="20"/>
        <v>0</v>
      </c>
      <c r="U52" s="42">
        <f t="shared" si="20"/>
        <v>0</v>
      </c>
      <c r="V52" s="42">
        <f t="shared" si="20"/>
        <v>0</v>
      </c>
      <c r="W52" s="42">
        <f t="shared" si="20"/>
        <v>0</v>
      </c>
      <c r="X52" s="42">
        <f t="shared" si="20"/>
        <v>0</v>
      </c>
      <c r="Y52" s="42">
        <f t="shared" si="20"/>
        <v>0</v>
      </c>
      <c r="Z52" s="42">
        <f t="shared" si="20"/>
        <v>0</v>
      </c>
      <c r="AA52" s="42">
        <f t="shared" si="20"/>
        <v>0</v>
      </c>
      <c r="AB52" s="42">
        <f t="shared" si="20"/>
        <v>0</v>
      </c>
      <c r="AC52" s="42">
        <f t="shared" si="20"/>
        <v>0</v>
      </c>
      <c r="AD52" s="42">
        <f t="shared" si="20"/>
        <v>0</v>
      </c>
      <c r="AE52" s="42">
        <f t="shared" si="20"/>
        <v>0</v>
      </c>
      <c r="AF52" s="42">
        <f t="shared" si="20"/>
        <v>0</v>
      </c>
      <c r="AG52" s="70">
        <f t="shared" si="20"/>
        <v>0</v>
      </c>
      <c r="AH52" s="42">
        <f t="shared" si="20"/>
        <v>0</v>
      </c>
      <c r="AI52" s="42">
        <f t="shared" si="20"/>
        <v>0</v>
      </c>
      <c r="AJ52" s="42">
        <f t="shared" si="20"/>
        <v>0</v>
      </c>
      <c r="AK52" s="42">
        <f t="shared" si="20"/>
        <v>0</v>
      </c>
      <c r="AL52" s="42">
        <f t="shared" si="20"/>
        <v>0</v>
      </c>
      <c r="AM52" s="42">
        <f t="shared" si="20"/>
        <v>0</v>
      </c>
      <c r="AN52" s="42">
        <f t="shared" si="20"/>
        <v>0</v>
      </c>
      <c r="AO52" s="42">
        <f t="shared" si="20"/>
        <v>0</v>
      </c>
      <c r="AP52" s="42">
        <f t="shared" si="20"/>
        <v>0</v>
      </c>
      <c r="AQ52" s="42">
        <f t="shared" si="20"/>
        <v>0</v>
      </c>
      <c r="AR52" s="42">
        <f t="shared" si="20"/>
        <v>0</v>
      </c>
      <c r="AS52" s="42">
        <f t="shared" si="20"/>
        <v>0</v>
      </c>
      <c r="AT52" s="42">
        <f t="shared" si="20"/>
        <v>0</v>
      </c>
      <c r="AU52" s="42">
        <f t="shared" si="20"/>
        <v>0</v>
      </c>
      <c r="AV52" s="42">
        <f t="shared" si="20"/>
        <v>0</v>
      </c>
      <c r="AW52" s="42">
        <f t="shared" si="20"/>
        <v>0</v>
      </c>
      <c r="AX52" s="42">
        <f t="shared" si="20"/>
        <v>0</v>
      </c>
      <c r="AY52" s="42">
        <f t="shared" si="20"/>
        <v>0</v>
      </c>
      <c r="AZ52" s="42">
        <f t="shared" si="20"/>
        <v>0</v>
      </c>
      <c r="BA52" s="42">
        <f t="shared" si="20"/>
        <v>0</v>
      </c>
      <c r="BB52" s="42">
        <f t="shared" si="20"/>
        <v>0</v>
      </c>
      <c r="BC52" s="42">
        <f t="shared" si="20"/>
        <v>0</v>
      </c>
      <c r="BD52" s="42">
        <f t="shared" si="20"/>
        <v>0</v>
      </c>
      <c r="BE52" s="42">
        <f t="shared" si="20"/>
        <v>0</v>
      </c>
      <c r="BF52" s="42">
        <f t="shared" si="20"/>
        <v>0</v>
      </c>
      <c r="BG52" s="42">
        <f t="shared" si="20"/>
        <v>0</v>
      </c>
      <c r="BH52" s="42">
        <f t="shared" si="20"/>
        <v>0</v>
      </c>
      <c r="BI52" s="42">
        <f t="shared" si="20"/>
        <v>0</v>
      </c>
      <c r="BJ52" s="42">
        <f t="shared" si="20"/>
        <v>0</v>
      </c>
      <c r="BK52" s="42">
        <f t="shared" si="20"/>
        <v>0</v>
      </c>
      <c r="BL52" s="42">
        <f t="shared" si="20"/>
        <v>0</v>
      </c>
      <c r="BM52" s="42">
        <f t="shared" si="20"/>
        <v>0</v>
      </c>
      <c r="BN52" s="42">
        <f t="shared" si="20"/>
        <v>7083873</v>
      </c>
      <c r="BO52" s="42">
        <f t="shared" si="20"/>
        <v>0</v>
      </c>
      <c r="BP52" s="42">
        <f t="shared" ref="BP52:BW52" si="21">SUM(BP51)</f>
        <v>0</v>
      </c>
      <c r="BQ52" s="42">
        <f t="shared" si="21"/>
        <v>0</v>
      </c>
      <c r="BR52" s="42">
        <f t="shared" si="21"/>
        <v>0</v>
      </c>
      <c r="BS52" s="42">
        <f t="shared" si="21"/>
        <v>0</v>
      </c>
      <c r="BT52" s="42">
        <f t="shared" si="21"/>
        <v>0</v>
      </c>
      <c r="BU52" s="42">
        <f t="shared" si="21"/>
        <v>7083873</v>
      </c>
      <c r="BV52" s="42">
        <f t="shared" si="21"/>
        <v>0</v>
      </c>
      <c r="BW52" s="42">
        <f t="shared" si="21"/>
        <v>0</v>
      </c>
    </row>
    <row r="53" spans="1:75" x14ac:dyDescent="0.2">
      <c r="A53" s="12"/>
      <c r="B53" s="12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68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6"/>
      <c r="BS53" s="45"/>
      <c r="BT53" s="45"/>
      <c r="BU53" s="45"/>
      <c r="BV53" s="45"/>
      <c r="BW53" s="45"/>
    </row>
    <row r="54" spans="1:75" ht="12.75" customHeight="1" x14ac:dyDescent="0.2">
      <c r="A54" s="12"/>
      <c r="B54" s="32" t="s">
        <v>95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68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6"/>
      <c r="BS54" s="45"/>
      <c r="BT54" s="45"/>
      <c r="BU54" s="45"/>
      <c r="BV54" s="45"/>
      <c r="BW54" s="45"/>
    </row>
    <row r="55" spans="1:75" ht="12.75" customHeight="1" x14ac:dyDescent="0.2">
      <c r="A55" s="33" t="s">
        <v>96</v>
      </c>
      <c r="B55" s="33" t="s">
        <v>97</v>
      </c>
      <c r="C55" s="44">
        <v>0</v>
      </c>
      <c r="D55" s="44">
        <v>0</v>
      </c>
      <c r="E55" s="45"/>
      <c r="F55" s="44">
        <v>0</v>
      </c>
      <c r="G55" s="44">
        <v>0</v>
      </c>
      <c r="H55" s="45"/>
      <c r="I55" s="44">
        <v>0</v>
      </c>
      <c r="J55" s="44">
        <v>0</v>
      </c>
      <c r="K55" s="45"/>
      <c r="L55" s="44">
        <v>0</v>
      </c>
      <c r="M55" s="44">
        <v>0</v>
      </c>
      <c r="N55" s="45"/>
      <c r="O55" s="44">
        <v>0</v>
      </c>
      <c r="P55" s="44">
        <v>0</v>
      </c>
      <c r="Q55" s="45"/>
      <c r="R55" s="44">
        <v>0</v>
      </c>
      <c r="S55" s="44">
        <v>0</v>
      </c>
      <c r="T55" s="45"/>
      <c r="U55" s="44">
        <v>0</v>
      </c>
      <c r="V55" s="44">
        <v>0</v>
      </c>
      <c r="W55" s="45"/>
      <c r="X55" s="44">
        <v>0</v>
      </c>
      <c r="Y55" s="44">
        <v>0</v>
      </c>
      <c r="Z55" s="45"/>
      <c r="AA55" s="44">
        <v>0</v>
      </c>
      <c r="AB55" s="44">
        <v>0</v>
      </c>
      <c r="AC55" s="45"/>
      <c r="AD55" s="44">
        <v>0</v>
      </c>
      <c r="AE55" s="44">
        <v>0</v>
      </c>
      <c r="AF55" s="45"/>
      <c r="AG55" s="69">
        <v>0</v>
      </c>
      <c r="AH55" s="44">
        <v>0</v>
      </c>
      <c r="AI55" s="45"/>
      <c r="AJ55" s="44">
        <v>0</v>
      </c>
      <c r="AK55" s="44">
        <v>0</v>
      </c>
      <c r="AL55" s="45"/>
      <c r="AM55" s="44">
        <v>0</v>
      </c>
      <c r="AN55" s="44">
        <v>0</v>
      </c>
      <c r="AO55" s="45"/>
      <c r="AP55" s="44">
        <v>0</v>
      </c>
      <c r="AQ55" s="44">
        <v>0</v>
      </c>
      <c r="AR55" s="45"/>
      <c r="AS55" s="44">
        <v>0</v>
      </c>
      <c r="AT55" s="44">
        <v>0</v>
      </c>
      <c r="AU55" s="45"/>
      <c r="AV55" s="44">
        <v>0</v>
      </c>
      <c r="AW55" s="44">
        <v>0</v>
      </c>
      <c r="AX55" s="45"/>
      <c r="AY55" s="44">
        <v>0</v>
      </c>
      <c r="AZ55" s="44">
        <v>0</v>
      </c>
      <c r="BA55" s="45"/>
      <c r="BB55" s="44">
        <v>0</v>
      </c>
      <c r="BC55" s="44">
        <v>0</v>
      </c>
      <c r="BD55" s="45"/>
      <c r="BE55" s="44">
        <v>0</v>
      </c>
      <c r="BF55" s="44">
        <v>0</v>
      </c>
      <c r="BG55" s="45"/>
      <c r="BH55" s="44">
        <v>0</v>
      </c>
      <c r="BI55" s="44">
        <v>0</v>
      </c>
      <c r="BJ55" s="45"/>
      <c r="BK55" s="44">
        <v>0</v>
      </c>
      <c r="BL55" s="44">
        <v>0</v>
      </c>
      <c r="BM55" s="45"/>
      <c r="BN55" s="44">
        <v>0</v>
      </c>
      <c r="BO55" s="44">
        <v>0</v>
      </c>
      <c r="BP55" s="45"/>
      <c r="BQ55" s="44">
        <v>2305000</v>
      </c>
      <c r="BR55" s="46"/>
      <c r="BS55" s="45"/>
      <c r="BT55" s="45"/>
      <c r="BU55" s="44">
        <f>+C55+F55+I55+L55+O55+R55+U55+X55+AA55+AD55+AG55+AJ55+AM55+AP55+AS55+AV55+AY55+BB55+BE55+BH55+BK55+BN55+BQ55+BT55</f>
        <v>2305000</v>
      </c>
      <c r="BV55" s="44">
        <f>+D55+G55+J55+M55+P55+S55+V55+Y55+AB55+AE55+AH55+AK55+AN55+AQ55+AT55+AW55+AZ55+BC55+BF55+BI55+BL55+BO55</f>
        <v>0</v>
      </c>
      <c r="BW55" s="44">
        <f>+E55+H55+K55+N55+Q55+T55+W55+Z55+AC55+AF55+AI55+AL55+AO55+AR55+AU55+AX55+BA55+BD55+BG55+BJ55+BM55+BP55</f>
        <v>0</v>
      </c>
    </row>
    <row r="56" spans="1:75" ht="12.75" customHeight="1" x14ac:dyDescent="0.2">
      <c r="A56" s="33" t="s">
        <v>98</v>
      </c>
      <c r="B56" s="33" t="s">
        <v>99</v>
      </c>
      <c r="C56" s="44">
        <v>0</v>
      </c>
      <c r="D56" s="44">
        <v>0</v>
      </c>
      <c r="E56" s="45"/>
      <c r="F56" s="44">
        <v>0</v>
      </c>
      <c r="G56" s="44">
        <v>0</v>
      </c>
      <c r="H56" s="45"/>
      <c r="I56" s="44">
        <v>0</v>
      </c>
      <c r="J56" s="44">
        <v>0</v>
      </c>
      <c r="K56" s="45"/>
      <c r="L56" s="44">
        <v>0</v>
      </c>
      <c r="M56" s="44">
        <v>0</v>
      </c>
      <c r="N56" s="45"/>
      <c r="O56" s="44">
        <v>0</v>
      </c>
      <c r="P56" s="44">
        <v>0</v>
      </c>
      <c r="Q56" s="45"/>
      <c r="R56" s="44">
        <v>0</v>
      </c>
      <c r="S56" s="44">
        <v>0</v>
      </c>
      <c r="T56" s="45"/>
      <c r="U56" s="44">
        <v>0</v>
      </c>
      <c r="V56" s="44">
        <v>0</v>
      </c>
      <c r="W56" s="45"/>
      <c r="X56" s="44">
        <v>0</v>
      </c>
      <c r="Y56" s="44">
        <v>0</v>
      </c>
      <c r="Z56" s="45"/>
      <c r="AA56" s="44">
        <v>0</v>
      </c>
      <c r="AB56" s="44">
        <v>0</v>
      </c>
      <c r="AC56" s="45"/>
      <c r="AD56" s="44">
        <v>0</v>
      </c>
      <c r="AE56" s="44">
        <v>0</v>
      </c>
      <c r="AF56" s="45"/>
      <c r="AG56" s="69">
        <v>0</v>
      </c>
      <c r="AH56" s="44">
        <v>0</v>
      </c>
      <c r="AI56" s="45"/>
      <c r="AJ56" s="44">
        <v>0</v>
      </c>
      <c r="AK56" s="44">
        <v>0</v>
      </c>
      <c r="AL56" s="45"/>
      <c r="AM56" s="44">
        <v>0</v>
      </c>
      <c r="AN56" s="44">
        <v>0</v>
      </c>
      <c r="AO56" s="45"/>
      <c r="AP56" s="44">
        <v>0</v>
      </c>
      <c r="AQ56" s="44">
        <v>0</v>
      </c>
      <c r="AR56" s="45"/>
      <c r="AS56" s="44">
        <v>0</v>
      </c>
      <c r="AT56" s="44">
        <v>0</v>
      </c>
      <c r="AU56" s="45"/>
      <c r="AV56" s="44">
        <v>0</v>
      </c>
      <c r="AW56" s="44">
        <v>0</v>
      </c>
      <c r="AX56" s="45"/>
      <c r="AY56" s="44">
        <v>0</v>
      </c>
      <c r="AZ56" s="44">
        <v>0</v>
      </c>
      <c r="BA56" s="45"/>
      <c r="BB56" s="44">
        <v>0</v>
      </c>
      <c r="BC56" s="44">
        <v>0</v>
      </c>
      <c r="BD56" s="45"/>
      <c r="BE56" s="44">
        <v>0</v>
      </c>
      <c r="BF56" s="44">
        <v>0</v>
      </c>
      <c r="BG56" s="45"/>
      <c r="BH56" s="44">
        <v>0</v>
      </c>
      <c r="BI56" s="44">
        <v>0</v>
      </c>
      <c r="BJ56" s="45"/>
      <c r="BK56" s="44">
        <v>0</v>
      </c>
      <c r="BL56" s="44">
        <v>0</v>
      </c>
      <c r="BM56" s="45"/>
      <c r="BN56" s="44">
        <v>0</v>
      </c>
      <c r="BO56" s="44">
        <v>0</v>
      </c>
      <c r="BP56" s="45"/>
      <c r="BQ56" s="44">
        <v>700000</v>
      </c>
      <c r="BR56" s="46"/>
      <c r="BS56" s="45"/>
      <c r="BT56" s="45"/>
      <c r="BU56" s="44">
        <f>+C56+F56+I56+L56+O56+R56+U56+X56+AA56+AD56+AG56+AJ56+AM56+AP56+AS56+AV56+AY56+BB56+BE56+BH56+BK56+BN56+BQ56+BT56</f>
        <v>700000</v>
      </c>
      <c r="BV56" s="44">
        <f>+D56+G56+J56+M56+P56+S56+V56+Y56+AB56+AE56+AH56+AK56+AN56+AQ56+AT56+AW56+AZ56+BC56+BF56+BI56+BL56+BO56</f>
        <v>0</v>
      </c>
      <c r="BW56" s="44">
        <f>+E56+H56+K56+N56+Q56+T56+W56+Z56+AC56+AF56+AI56+AL56+AO56+AR56+AU56+AX56+BA56+BD56+BG56+BJ56+BM56+BP56</f>
        <v>0</v>
      </c>
    </row>
    <row r="57" spans="1:75" s="40" customFormat="1" ht="12.75" customHeight="1" x14ac:dyDescent="0.2">
      <c r="A57" s="66" t="s">
        <v>100</v>
      </c>
      <c r="B57" s="66" t="s">
        <v>101</v>
      </c>
      <c r="C57" s="42">
        <f>SUM(C55:C56)</f>
        <v>0</v>
      </c>
      <c r="D57" s="42">
        <f t="shared" ref="D57:BO57" si="22">SUM(D55:D56)</f>
        <v>0</v>
      </c>
      <c r="E57" s="42">
        <f t="shared" si="22"/>
        <v>0</v>
      </c>
      <c r="F57" s="42">
        <f t="shared" si="22"/>
        <v>0</v>
      </c>
      <c r="G57" s="42">
        <f t="shared" si="22"/>
        <v>0</v>
      </c>
      <c r="H57" s="42">
        <f t="shared" si="22"/>
        <v>0</v>
      </c>
      <c r="I57" s="42">
        <f t="shared" si="22"/>
        <v>0</v>
      </c>
      <c r="J57" s="42">
        <f t="shared" si="22"/>
        <v>0</v>
      </c>
      <c r="K57" s="42">
        <f t="shared" si="22"/>
        <v>0</v>
      </c>
      <c r="L57" s="42">
        <f t="shared" si="22"/>
        <v>0</v>
      </c>
      <c r="M57" s="42">
        <f t="shared" si="22"/>
        <v>0</v>
      </c>
      <c r="N57" s="42">
        <f t="shared" si="22"/>
        <v>0</v>
      </c>
      <c r="O57" s="42">
        <f t="shared" si="22"/>
        <v>0</v>
      </c>
      <c r="P57" s="42">
        <f t="shared" si="22"/>
        <v>0</v>
      </c>
      <c r="Q57" s="42">
        <f t="shared" si="22"/>
        <v>0</v>
      </c>
      <c r="R57" s="42">
        <f t="shared" si="22"/>
        <v>0</v>
      </c>
      <c r="S57" s="42">
        <f t="shared" si="22"/>
        <v>0</v>
      </c>
      <c r="T57" s="42">
        <f t="shared" si="22"/>
        <v>0</v>
      </c>
      <c r="U57" s="42">
        <f t="shared" si="22"/>
        <v>0</v>
      </c>
      <c r="V57" s="42">
        <f t="shared" si="22"/>
        <v>0</v>
      </c>
      <c r="W57" s="42">
        <f t="shared" si="22"/>
        <v>0</v>
      </c>
      <c r="X57" s="42">
        <f t="shared" si="22"/>
        <v>0</v>
      </c>
      <c r="Y57" s="42">
        <f t="shared" si="22"/>
        <v>0</v>
      </c>
      <c r="Z57" s="42">
        <f t="shared" si="22"/>
        <v>0</v>
      </c>
      <c r="AA57" s="42">
        <f t="shared" si="22"/>
        <v>0</v>
      </c>
      <c r="AB57" s="42">
        <f t="shared" si="22"/>
        <v>0</v>
      </c>
      <c r="AC57" s="42">
        <f t="shared" si="22"/>
        <v>0</v>
      </c>
      <c r="AD57" s="42">
        <f t="shared" si="22"/>
        <v>0</v>
      </c>
      <c r="AE57" s="42">
        <f t="shared" si="22"/>
        <v>0</v>
      </c>
      <c r="AF57" s="42">
        <f t="shared" si="22"/>
        <v>0</v>
      </c>
      <c r="AG57" s="70">
        <f t="shared" si="22"/>
        <v>0</v>
      </c>
      <c r="AH57" s="42">
        <f t="shared" si="22"/>
        <v>0</v>
      </c>
      <c r="AI57" s="42">
        <f t="shared" si="22"/>
        <v>0</v>
      </c>
      <c r="AJ57" s="42">
        <f t="shared" si="22"/>
        <v>0</v>
      </c>
      <c r="AK57" s="42">
        <f t="shared" si="22"/>
        <v>0</v>
      </c>
      <c r="AL57" s="42">
        <f t="shared" si="22"/>
        <v>0</v>
      </c>
      <c r="AM57" s="42">
        <f t="shared" si="22"/>
        <v>0</v>
      </c>
      <c r="AN57" s="42">
        <f t="shared" si="22"/>
        <v>0</v>
      </c>
      <c r="AO57" s="42">
        <f t="shared" si="22"/>
        <v>0</v>
      </c>
      <c r="AP57" s="42">
        <f t="shared" si="22"/>
        <v>0</v>
      </c>
      <c r="AQ57" s="42">
        <f t="shared" si="22"/>
        <v>0</v>
      </c>
      <c r="AR57" s="42">
        <f t="shared" si="22"/>
        <v>0</v>
      </c>
      <c r="AS57" s="42">
        <f t="shared" si="22"/>
        <v>0</v>
      </c>
      <c r="AT57" s="42">
        <f t="shared" si="22"/>
        <v>0</v>
      </c>
      <c r="AU57" s="42">
        <f t="shared" si="22"/>
        <v>0</v>
      </c>
      <c r="AV57" s="42">
        <f t="shared" si="22"/>
        <v>0</v>
      </c>
      <c r="AW57" s="42">
        <f t="shared" si="22"/>
        <v>0</v>
      </c>
      <c r="AX57" s="42">
        <f t="shared" si="22"/>
        <v>0</v>
      </c>
      <c r="AY57" s="42">
        <f t="shared" si="22"/>
        <v>0</v>
      </c>
      <c r="AZ57" s="42">
        <f t="shared" si="22"/>
        <v>0</v>
      </c>
      <c r="BA57" s="42">
        <f t="shared" si="22"/>
        <v>0</v>
      </c>
      <c r="BB57" s="42">
        <f t="shared" si="22"/>
        <v>0</v>
      </c>
      <c r="BC57" s="42">
        <f t="shared" si="22"/>
        <v>0</v>
      </c>
      <c r="BD57" s="42">
        <f t="shared" si="22"/>
        <v>0</v>
      </c>
      <c r="BE57" s="42">
        <f t="shared" si="22"/>
        <v>0</v>
      </c>
      <c r="BF57" s="42">
        <f t="shared" si="22"/>
        <v>0</v>
      </c>
      <c r="BG57" s="42">
        <f t="shared" si="22"/>
        <v>0</v>
      </c>
      <c r="BH57" s="42">
        <f t="shared" si="22"/>
        <v>0</v>
      </c>
      <c r="BI57" s="42">
        <f t="shared" si="22"/>
        <v>0</v>
      </c>
      <c r="BJ57" s="42">
        <f t="shared" si="22"/>
        <v>0</v>
      </c>
      <c r="BK57" s="42">
        <f t="shared" si="22"/>
        <v>0</v>
      </c>
      <c r="BL57" s="42">
        <f t="shared" si="22"/>
        <v>0</v>
      </c>
      <c r="BM57" s="42">
        <f t="shared" si="22"/>
        <v>0</v>
      </c>
      <c r="BN57" s="42">
        <f t="shared" si="22"/>
        <v>0</v>
      </c>
      <c r="BO57" s="42">
        <f t="shared" si="22"/>
        <v>0</v>
      </c>
      <c r="BP57" s="42">
        <f t="shared" ref="BP57:BW57" si="23">SUM(BP55:BP56)</f>
        <v>0</v>
      </c>
      <c r="BQ57" s="42">
        <f t="shared" si="23"/>
        <v>3005000</v>
      </c>
      <c r="BR57" s="42">
        <f t="shared" si="23"/>
        <v>0</v>
      </c>
      <c r="BS57" s="42">
        <f t="shared" si="23"/>
        <v>0</v>
      </c>
      <c r="BT57" s="42">
        <f t="shared" si="23"/>
        <v>0</v>
      </c>
      <c r="BU57" s="42">
        <f t="shared" si="23"/>
        <v>3005000</v>
      </c>
      <c r="BV57" s="42">
        <f t="shared" si="23"/>
        <v>0</v>
      </c>
      <c r="BW57" s="42">
        <f t="shared" si="23"/>
        <v>0</v>
      </c>
    </row>
    <row r="58" spans="1:75" ht="12.75" customHeight="1" x14ac:dyDescent="0.2">
      <c r="A58" s="94" t="s">
        <v>102</v>
      </c>
      <c r="B58" s="121"/>
      <c r="C58" s="42">
        <f>+C25+C33+C40+C47+C52+C57</f>
        <v>3025781.33</v>
      </c>
      <c r="D58" s="42">
        <f t="shared" ref="D58:BO58" si="24">+D25+D33+D40+D47+D52+D57</f>
        <v>300782</v>
      </c>
      <c r="E58" s="42">
        <f t="shared" si="24"/>
        <v>0</v>
      </c>
      <c r="F58" s="42">
        <f t="shared" si="24"/>
        <v>0</v>
      </c>
      <c r="G58" s="42">
        <f t="shared" si="24"/>
        <v>0</v>
      </c>
      <c r="H58" s="42">
        <f t="shared" si="24"/>
        <v>0</v>
      </c>
      <c r="I58" s="42">
        <f t="shared" si="24"/>
        <v>2768906</v>
      </c>
      <c r="J58" s="42">
        <f t="shared" si="24"/>
        <v>36992</v>
      </c>
      <c r="K58" s="42">
        <f t="shared" si="24"/>
        <v>0</v>
      </c>
      <c r="L58" s="42">
        <f t="shared" si="24"/>
        <v>6905153.5300000003</v>
      </c>
      <c r="M58" s="42">
        <f t="shared" si="24"/>
        <v>26061</v>
      </c>
      <c r="N58" s="42">
        <f t="shared" si="24"/>
        <v>0</v>
      </c>
      <c r="O58" s="42">
        <f t="shared" si="24"/>
        <v>1176001</v>
      </c>
      <c r="P58" s="42">
        <f t="shared" si="24"/>
        <v>9262</v>
      </c>
      <c r="Q58" s="42">
        <f t="shared" si="24"/>
        <v>0</v>
      </c>
      <c r="R58" s="42">
        <f t="shared" si="24"/>
        <v>434403.6</v>
      </c>
      <c r="S58" s="42">
        <f t="shared" si="24"/>
        <v>2646</v>
      </c>
      <c r="T58" s="42">
        <f t="shared" si="24"/>
        <v>0</v>
      </c>
      <c r="U58" s="42">
        <f t="shared" si="24"/>
        <v>6500</v>
      </c>
      <c r="V58" s="42">
        <f t="shared" si="24"/>
        <v>0</v>
      </c>
      <c r="W58" s="42">
        <f t="shared" si="24"/>
        <v>0</v>
      </c>
      <c r="X58" s="42">
        <f t="shared" si="24"/>
        <v>140274</v>
      </c>
      <c r="Y58" s="42">
        <f t="shared" si="24"/>
        <v>3872</v>
      </c>
      <c r="Z58" s="42">
        <f t="shared" si="24"/>
        <v>0</v>
      </c>
      <c r="AA58" s="42">
        <f t="shared" si="24"/>
        <v>0</v>
      </c>
      <c r="AB58" s="42">
        <f t="shared" si="24"/>
        <v>0</v>
      </c>
      <c r="AC58" s="42">
        <f t="shared" si="24"/>
        <v>0</v>
      </c>
      <c r="AD58" s="42">
        <f t="shared" si="24"/>
        <v>151904.75</v>
      </c>
      <c r="AE58" s="42">
        <f t="shared" si="24"/>
        <v>0</v>
      </c>
      <c r="AF58" s="42">
        <f t="shared" si="24"/>
        <v>0</v>
      </c>
      <c r="AG58" s="70">
        <f t="shared" si="24"/>
        <v>22000</v>
      </c>
      <c r="AH58" s="42">
        <f t="shared" si="24"/>
        <v>0</v>
      </c>
      <c r="AI58" s="42">
        <f t="shared" si="24"/>
        <v>0</v>
      </c>
      <c r="AJ58" s="42">
        <f t="shared" si="24"/>
        <v>9649538.2100000009</v>
      </c>
      <c r="AK58" s="42">
        <f t="shared" si="24"/>
        <v>20048</v>
      </c>
      <c r="AL58" s="42">
        <f t="shared" si="24"/>
        <v>0</v>
      </c>
      <c r="AM58" s="42">
        <f t="shared" si="24"/>
        <v>0</v>
      </c>
      <c r="AN58" s="42">
        <f t="shared" si="24"/>
        <v>0</v>
      </c>
      <c r="AO58" s="42">
        <f t="shared" si="24"/>
        <v>0</v>
      </c>
      <c r="AP58" s="42">
        <f t="shared" si="24"/>
        <v>256368</v>
      </c>
      <c r="AQ58" s="42">
        <f t="shared" si="24"/>
        <v>9005</v>
      </c>
      <c r="AR58" s="42">
        <f t="shared" si="24"/>
        <v>0</v>
      </c>
      <c r="AS58" s="42">
        <f t="shared" si="24"/>
        <v>25000</v>
      </c>
      <c r="AT58" s="42">
        <f t="shared" si="24"/>
        <v>0</v>
      </c>
      <c r="AU58" s="42">
        <f t="shared" si="24"/>
        <v>0</v>
      </c>
      <c r="AV58" s="42">
        <f t="shared" si="24"/>
        <v>0</v>
      </c>
      <c r="AW58" s="42">
        <f t="shared" si="24"/>
        <v>0</v>
      </c>
      <c r="AX58" s="42">
        <f t="shared" si="24"/>
        <v>0</v>
      </c>
      <c r="AY58" s="42">
        <f t="shared" si="24"/>
        <v>22500</v>
      </c>
      <c r="AZ58" s="42">
        <f t="shared" si="24"/>
        <v>0</v>
      </c>
      <c r="BA58" s="42">
        <f t="shared" si="24"/>
        <v>0</v>
      </c>
      <c r="BB58" s="42">
        <f t="shared" si="24"/>
        <v>110000</v>
      </c>
      <c r="BC58" s="42">
        <f t="shared" si="24"/>
        <v>0</v>
      </c>
      <c r="BD58" s="42">
        <f t="shared" si="24"/>
        <v>0</v>
      </c>
      <c r="BE58" s="42">
        <f t="shared" si="24"/>
        <v>0</v>
      </c>
      <c r="BF58" s="42">
        <f t="shared" si="24"/>
        <v>0</v>
      </c>
      <c r="BG58" s="42">
        <f t="shared" si="24"/>
        <v>0</v>
      </c>
      <c r="BH58" s="42">
        <f t="shared" si="24"/>
        <v>1077998</v>
      </c>
      <c r="BI58" s="42">
        <f t="shared" si="24"/>
        <v>0</v>
      </c>
      <c r="BJ58" s="42">
        <f t="shared" si="24"/>
        <v>0</v>
      </c>
      <c r="BK58" s="42">
        <f t="shared" si="24"/>
        <v>0</v>
      </c>
      <c r="BL58" s="42">
        <f t="shared" si="24"/>
        <v>0</v>
      </c>
      <c r="BM58" s="42">
        <f t="shared" si="24"/>
        <v>0</v>
      </c>
      <c r="BN58" s="42">
        <f t="shared" si="24"/>
        <v>7083873</v>
      </c>
      <c r="BO58" s="42">
        <f t="shared" si="24"/>
        <v>0</v>
      </c>
      <c r="BP58" s="42">
        <f t="shared" ref="BP58:BW58" si="25">+BP25+BP33+BP40+BP47+BP52+BP57</f>
        <v>0</v>
      </c>
      <c r="BQ58" s="42">
        <f t="shared" si="25"/>
        <v>3005000</v>
      </c>
      <c r="BR58" s="42">
        <f t="shared" si="25"/>
        <v>0</v>
      </c>
      <c r="BS58" s="42">
        <f t="shared" si="25"/>
        <v>0</v>
      </c>
      <c r="BT58" s="42">
        <f t="shared" si="25"/>
        <v>0</v>
      </c>
      <c r="BU58" s="42">
        <f t="shared" si="25"/>
        <v>35861201.420000002</v>
      </c>
      <c r="BV58" s="42">
        <f t="shared" si="25"/>
        <v>408668</v>
      </c>
      <c r="BW58" s="42">
        <f t="shared" si="25"/>
        <v>0</v>
      </c>
    </row>
    <row r="59" spans="1:75" customFormat="1" x14ac:dyDescent="0.2">
      <c r="A59" s="1" t="s">
        <v>132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</sheetData>
  <mergeCells count="101">
    <mergeCell ref="BU11:BV11"/>
    <mergeCell ref="BK11:BL11"/>
    <mergeCell ref="BM11:BM12"/>
    <mergeCell ref="BN11:BO11"/>
    <mergeCell ref="BP11:BP12"/>
    <mergeCell ref="BQ11:BR11"/>
    <mergeCell ref="BS11:BS12"/>
    <mergeCell ref="BK9:BM9"/>
    <mergeCell ref="BN9:BP9"/>
    <mergeCell ref="BQ9:BS9"/>
    <mergeCell ref="BT9:BT10"/>
    <mergeCell ref="BU9:BW9"/>
    <mergeCell ref="BK10:BM10"/>
    <mergeCell ref="BN10:BP10"/>
    <mergeCell ref="BQ10:BS10"/>
    <mergeCell ref="BJ11:BJ12"/>
    <mergeCell ref="BH9:BJ9"/>
    <mergeCell ref="AV10:AX10"/>
    <mergeCell ref="AY10:BA10"/>
    <mergeCell ref="BB10:BD10"/>
    <mergeCell ref="BE10:BG10"/>
    <mergeCell ref="BH10:BJ10"/>
    <mergeCell ref="AV9:AX9"/>
    <mergeCell ref="AY9:BA9"/>
    <mergeCell ref="BB9:BD9"/>
    <mergeCell ref="BE9:BG9"/>
    <mergeCell ref="AV11:AW11"/>
    <mergeCell ref="AX11:AX12"/>
    <mergeCell ref="AY11:AZ11"/>
    <mergeCell ref="BA11:BA12"/>
    <mergeCell ref="BB11:BC11"/>
    <mergeCell ref="BD11:BD12"/>
    <mergeCell ref="BE11:BF11"/>
    <mergeCell ref="BG11:BG12"/>
    <mergeCell ref="BH11:BI11"/>
    <mergeCell ref="AP11:AQ11"/>
    <mergeCell ref="AR11:AR12"/>
    <mergeCell ref="AS11:AT11"/>
    <mergeCell ref="AU11:AU12"/>
    <mergeCell ref="AP9:AR9"/>
    <mergeCell ref="AS9:AU9"/>
    <mergeCell ref="AG10:AI10"/>
    <mergeCell ref="AJ10:AL10"/>
    <mergeCell ref="AM10:AO10"/>
    <mergeCell ref="AP10:AR10"/>
    <mergeCell ref="AS10:AU10"/>
    <mergeCell ref="AG9:AI9"/>
    <mergeCell ref="AJ9:AL9"/>
    <mergeCell ref="AM9:AO9"/>
    <mergeCell ref="AG11:AH11"/>
    <mergeCell ref="AI11:AI12"/>
    <mergeCell ref="AJ11:AK11"/>
    <mergeCell ref="AL11:AL12"/>
    <mergeCell ref="AD9:AF9"/>
    <mergeCell ref="AM11:AN11"/>
    <mergeCell ref="AO11:AO12"/>
    <mergeCell ref="A58:B58"/>
    <mergeCell ref="U9:W9"/>
    <mergeCell ref="X9:Z9"/>
    <mergeCell ref="AA9:AC9"/>
    <mergeCell ref="AC11:AC12"/>
    <mergeCell ref="U10:W10"/>
    <mergeCell ref="X10:Z10"/>
    <mergeCell ref="AA10:AC10"/>
    <mergeCell ref="AD10:AF10"/>
    <mergeCell ref="U11:V11"/>
    <mergeCell ref="W11:W12"/>
    <mergeCell ref="X11:Y11"/>
    <mergeCell ref="Z11:Z12"/>
    <mergeCell ref="AA11:AB11"/>
    <mergeCell ref="AD11:AE11"/>
    <mergeCell ref="AF11:AF12"/>
    <mergeCell ref="R9:T9"/>
    <mergeCell ref="R10:T10"/>
    <mergeCell ref="R11:S11"/>
    <mergeCell ref="T11:T12"/>
    <mergeCell ref="I9:K9"/>
    <mergeCell ref="L9:N9"/>
    <mergeCell ref="O9:Q9"/>
    <mergeCell ref="C10:E10"/>
    <mergeCell ref="F10:H10"/>
    <mergeCell ref="I10:K10"/>
    <mergeCell ref="L10:N10"/>
    <mergeCell ref="O10:Q10"/>
    <mergeCell ref="O11:P11"/>
    <mergeCell ref="Q11:Q12"/>
    <mergeCell ref="F11:G11"/>
    <mergeCell ref="H11:H12"/>
    <mergeCell ref="I11:J11"/>
    <mergeCell ref="K11:K12"/>
    <mergeCell ref="L11:M11"/>
    <mergeCell ref="N11:N12"/>
    <mergeCell ref="A9:B12"/>
    <mergeCell ref="C9:E9"/>
    <mergeCell ref="C11:D11"/>
    <mergeCell ref="E11:E12"/>
    <mergeCell ref="A1:B1"/>
    <mergeCell ref="A2:B2"/>
    <mergeCell ref="A4:B4"/>
    <mergeCell ref="A6:B6"/>
    <mergeCell ref="F9:H9"/>
  </mergeCells>
  <pageMargins left="0.74803149606299213" right="0.74803149606299213" top="0.98425196850393704" bottom="0.98425196850393704" header="0.51181102362204722" footer="0.51181102362204722"/>
  <pageSetup paperSize="8" scale="80" fitToWidth="0" fitToHeight="0" orientation="landscape" r:id="rId1"/>
  <headerFooter alignWithMargins="0"/>
  <colBreaks count="4" manualBreakCount="4">
    <brk id="17" max="1048575" man="1"/>
    <brk id="32" max="1048575" man="1"/>
    <brk id="47" max="1048575" man="1"/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2017</vt:lpstr>
      <vt:lpstr>2018</vt:lpstr>
      <vt:lpstr>2019</vt:lpstr>
      <vt:lpstr>'2017'!Titoli_stampa</vt:lpstr>
      <vt:lpstr>'2018'!Titoli_stampa</vt:lpstr>
      <vt:lpstr>'2019'!Titoli_stampa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Lupato</dc:creator>
  <cp:lastModifiedBy>RG</cp:lastModifiedBy>
  <cp:lastPrinted>2017-07-27T09:10:41Z</cp:lastPrinted>
  <dcterms:created xsi:type="dcterms:W3CDTF">2017-07-26T10:59:08Z</dcterms:created>
  <dcterms:modified xsi:type="dcterms:W3CDTF">2017-08-02T09:52:29Z</dcterms:modified>
</cp:coreProperties>
</file>