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420" windowHeight="8730" activeTab="0"/>
  </bookViews>
  <sheets>
    <sheet name="prospetti divisi" sheetId="1" r:id="rId1"/>
  </sheets>
  <definedNames>
    <definedName name="_xlnm.Print_Area" localSheetId="0">'prospetti divisi'!$A$3:$I$30</definedName>
  </definedNames>
  <calcPr fullCalcOnLoad="1"/>
</workbook>
</file>

<file path=xl/sharedStrings.xml><?xml version="1.0" encoding="utf-8"?>
<sst xmlns="http://schemas.openxmlformats.org/spreadsheetml/2006/main" count="38" uniqueCount="27">
  <si>
    <t>opzione aumento 20%</t>
  </si>
  <si>
    <t>Oneri per la sicurezza non soggetti a ribasso</t>
  </si>
  <si>
    <t>Totale primo anno 2016/17</t>
  </si>
  <si>
    <t>totale 2017-2020</t>
  </si>
  <si>
    <t>Totale 4 anni (valore contrattuale presunto)</t>
  </si>
  <si>
    <t>Valore globale presunto compresa opzione 20%</t>
  </si>
  <si>
    <t>Totale importo per rinnovo 4 anni</t>
  </si>
  <si>
    <t>opzione aumento 20%  rinnovo</t>
  </si>
  <si>
    <t>Valore globale presunto del rinnovo con opzione 20%</t>
  </si>
  <si>
    <t>Importi  presunti COMPLESSIVI</t>
  </si>
  <si>
    <t>TOTALE a base asta</t>
  </si>
  <si>
    <t>PASTI TIPO A</t>
  </si>
  <si>
    <t>PASTI TIPO B</t>
  </si>
  <si>
    <t>PASTI TIPO C</t>
  </si>
  <si>
    <t>ARGELATO Importi  presunti COMPLESSIVI</t>
  </si>
  <si>
    <t>Totale (valore contrattuale presunto)</t>
  </si>
  <si>
    <t>TOTALE contrattuale iva eslusa</t>
  </si>
  <si>
    <t>PROSPETTO COSTI ARGELATO</t>
  </si>
  <si>
    <t>PROSPETTO COSTI UNIONE RENO GALLIERA</t>
  </si>
  <si>
    <t>Totale importo per rinnovo 3 anni</t>
  </si>
  <si>
    <t>Totale primo anno 2017/18</t>
  </si>
  <si>
    <t>Totale TRIENNIO 2019-2021</t>
  </si>
  <si>
    <t>TOTALE contrattuale iva esclusa</t>
  </si>
  <si>
    <t>Unione + Argelato</t>
  </si>
  <si>
    <t>Oneri Sicurezza</t>
  </si>
  <si>
    <t>Base d'asta</t>
  </si>
  <si>
    <t>EURO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</si>
</sst>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"/>
    <numFmt numFmtId="165" formatCode="0.000"/>
    <numFmt numFmtId="166" formatCode="0.0000"/>
    <numFmt numFmtId="167" formatCode="0.0000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4" fontId="1" fillId="3" borderId="1" xfId="0" applyNumberFormat="1" applyFont="1" applyFill="1" applyBorder="1" applyAlignment="1">
      <alignment/>
    </xf>
    <xf numFmtId="4" fontId="1" fillId="0" borderId="6" xfId="0" applyNumberFormat="1" applyFont="1" applyBorder="1" applyAlignment="1">
      <alignment horizontal="right" vertical="top" wrapText="1"/>
    </xf>
    <xf numFmtId="4" fontId="1" fillId="3" borderId="6" xfId="0" applyNumberFormat="1" applyFont="1" applyFill="1" applyBorder="1" applyAlignment="1">
      <alignment horizontal="right" vertical="top" wrapText="1"/>
    </xf>
    <xf numFmtId="4" fontId="6" fillId="3" borderId="6" xfId="0" applyNumberFormat="1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A1" sqref="A1"/>
    </sheetView>
  </sheetViews>
  <sheetFormatPr defaultColWidth="9.140625" defaultRowHeight="12.75"/>
  <cols>
    <col min="1" max="1" width="17.8515625" style="0" customWidth="1"/>
    <col min="2" max="2" width="15.00390625" style="0" customWidth="1"/>
    <col min="3" max="3" width="23.421875" style="0" customWidth="1"/>
    <col min="4" max="4" width="23.00390625" style="0" customWidth="1"/>
    <col min="5" max="6" width="20.28125" style="0" customWidth="1"/>
    <col min="7" max="7" width="22.57421875" style="0" customWidth="1"/>
    <col min="8" max="8" width="19.7109375" style="0" customWidth="1"/>
    <col min="9" max="9" width="19.140625" style="0" customWidth="1"/>
  </cols>
  <sheetData>
    <row r="1" spans="1:7" ht="15.75">
      <c r="A1" s="1"/>
      <c r="B1" s="2"/>
      <c r="C1" s="2"/>
      <c r="D1" s="2"/>
      <c r="E1" s="2"/>
      <c r="F1" s="2"/>
      <c r="G1" s="2"/>
    </row>
    <row r="3" spans="1:2" ht="20.25">
      <c r="A3" s="28" t="s">
        <v>17</v>
      </c>
      <c r="B3" s="13"/>
    </row>
    <row r="4" spans="1:2" ht="12.75">
      <c r="A4" s="13"/>
      <c r="B4" s="13"/>
    </row>
    <row r="5" spans="1:2" ht="16.5" thickBot="1">
      <c r="A5" s="13"/>
      <c r="B5" s="14"/>
    </row>
    <row r="6" spans="1:9" ht="64.5" thickBot="1" thickTop="1">
      <c r="A6" s="15" t="s">
        <v>14</v>
      </c>
      <c r="B6" s="16" t="s">
        <v>20</v>
      </c>
      <c r="C6" s="16" t="s">
        <v>21</v>
      </c>
      <c r="D6" s="16" t="s">
        <v>15</v>
      </c>
      <c r="E6" s="16" t="s">
        <v>0</v>
      </c>
      <c r="F6" s="16" t="s">
        <v>5</v>
      </c>
      <c r="G6" s="16" t="s">
        <v>19</v>
      </c>
      <c r="H6" s="16" t="s">
        <v>7</v>
      </c>
      <c r="I6" s="16" t="s">
        <v>8</v>
      </c>
    </row>
    <row r="7" spans="1:9" ht="16.5" thickBot="1" thickTop="1">
      <c r="A7" s="17" t="s">
        <v>11</v>
      </c>
      <c r="B7" s="19">
        <v>61875</v>
      </c>
      <c r="C7" s="19">
        <v>185625</v>
      </c>
      <c r="D7" s="19">
        <f>B7+C7</f>
        <v>247500</v>
      </c>
      <c r="E7" s="19">
        <f>D7*20%</f>
        <v>49500</v>
      </c>
      <c r="F7" s="19">
        <f aca="true" t="shared" si="0" ref="F7:F12">SUM(D7:E7)</f>
        <v>297000</v>
      </c>
      <c r="G7" s="19">
        <v>185625</v>
      </c>
      <c r="H7" s="19">
        <f>G7*20%</f>
        <v>37125</v>
      </c>
      <c r="I7" s="19">
        <f aca="true" t="shared" si="1" ref="I7:I12">SUM(G7:H7)</f>
        <v>222750</v>
      </c>
    </row>
    <row r="8" spans="1:9" ht="16.5" thickBot="1" thickTop="1">
      <c r="A8" s="17" t="s">
        <v>12</v>
      </c>
      <c r="B8" s="19">
        <v>626280</v>
      </c>
      <c r="C8" s="19">
        <v>1878840</v>
      </c>
      <c r="D8" s="19">
        <f>B8+C8</f>
        <v>2505120</v>
      </c>
      <c r="E8" s="19">
        <f>D8*20%</f>
        <v>501024</v>
      </c>
      <c r="F8" s="19">
        <f t="shared" si="0"/>
        <v>3006144</v>
      </c>
      <c r="G8" s="19">
        <v>1878840</v>
      </c>
      <c r="H8" s="19">
        <f>G8*20%</f>
        <v>375768</v>
      </c>
      <c r="I8" s="19">
        <f t="shared" si="1"/>
        <v>2254608</v>
      </c>
    </row>
    <row r="9" spans="1:9" ht="16.5" thickBot="1" thickTop="1">
      <c r="A9" s="20" t="s">
        <v>13</v>
      </c>
      <c r="B9" s="21">
        <v>12320</v>
      </c>
      <c r="C9" s="21">
        <v>36960</v>
      </c>
      <c r="D9" s="19">
        <f>B9+C9</f>
        <v>49280</v>
      </c>
      <c r="E9" s="19">
        <f>D9*20%</f>
        <v>9856</v>
      </c>
      <c r="F9" s="19">
        <f t="shared" si="0"/>
        <v>59136</v>
      </c>
      <c r="G9" s="19">
        <v>36960</v>
      </c>
      <c r="H9" s="19">
        <f>G9*20%</f>
        <v>7392</v>
      </c>
      <c r="I9" s="19">
        <f t="shared" si="1"/>
        <v>44352</v>
      </c>
    </row>
    <row r="10" spans="1:9" ht="33" thickBot="1" thickTop="1">
      <c r="A10" s="22" t="s">
        <v>10</v>
      </c>
      <c r="B10" s="23">
        <f>B7+B8+B9</f>
        <v>700475</v>
      </c>
      <c r="C10" s="23">
        <v>2101425</v>
      </c>
      <c r="D10" s="24">
        <f>SUM(B10:C10)</f>
        <v>2801900</v>
      </c>
      <c r="E10" s="24">
        <f>D10*20%</f>
        <v>560380</v>
      </c>
      <c r="F10" s="33">
        <f t="shared" si="0"/>
        <v>3362280</v>
      </c>
      <c r="G10" s="24">
        <v>2101425</v>
      </c>
      <c r="H10" s="24">
        <f>SUM(H7:H9)</f>
        <v>420285</v>
      </c>
      <c r="I10" s="33">
        <f t="shared" si="1"/>
        <v>2521710</v>
      </c>
    </row>
    <row r="11" spans="1:9" ht="17.25" thickBot="1" thickTop="1">
      <c r="A11" s="38" t="s">
        <v>1</v>
      </c>
      <c r="B11" s="39"/>
      <c r="C11" s="40"/>
      <c r="D11" s="25">
        <v>4400</v>
      </c>
      <c r="E11" s="26">
        <v>880</v>
      </c>
      <c r="F11" s="31">
        <f t="shared" si="0"/>
        <v>5280</v>
      </c>
      <c r="G11" s="25">
        <v>3300</v>
      </c>
      <c r="H11" s="26">
        <v>660</v>
      </c>
      <c r="I11" s="31">
        <f t="shared" si="1"/>
        <v>3960</v>
      </c>
    </row>
    <row r="12" spans="1:9" ht="31.5" customHeight="1" thickBot="1" thickTop="1">
      <c r="A12" s="27" t="s">
        <v>16</v>
      </c>
      <c r="B12" s="18"/>
      <c r="C12" s="18"/>
      <c r="D12" s="25">
        <f>SUM(D10:D11)</f>
        <v>2806300</v>
      </c>
      <c r="E12" s="25">
        <f>SUM(E7:E11)</f>
        <v>1121640</v>
      </c>
      <c r="F12" s="32">
        <f t="shared" si="0"/>
        <v>3927940</v>
      </c>
      <c r="G12" s="25">
        <v>2104725</v>
      </c>
      <c r="H12" s="25">
        <f>H7+H8+H9+H10+H11</f>
        <v>841230</v>
      </c>
      <c r="I12" s="32">
        <f t="shared" si="1"/>
        <v>2945955</v>
      </c>
    </row>
    <row r="13" ht="13.5" thickTop="1">
      <c r="D13" s="4"/>
    </row>
    <row r="15" ht="20.25">
      <c r="A15" s="29" t="s">
        <v>18</v>
      </c>
    </row>
    <row r="18" spans="1:9" ht="63">
      <c r="A18" s="3" t="s">
        <v>9</v>
      </c>
      <c r="B18" s="3" t="s">
        <v>2</v>
      </c>
      <c r="C18" s="3" t="s">
        <v>3</v>
      </c>
      <c r="D18" s="3" t="s">
        <v>4</v>
      </c>
      <c r="E18" s="3" t="s">
        <v>0</v>
      </c>
      <c r="F18" s="3" t="s">
        <v>5</v>
      </c>
      <c r="G18" s="3" t="s">
        <v>6</v>
      </c>
      <c r="H18" s="3" t="s">
        <v>7</v>
      </c>
      <c r="I18" s="3" t="s">
        <v>8</v>
      </c>
    </row>
    <row r="19" spans="1:9" ht="15">
      <c r="A19" s="5" t="s">
        <v>11</v>
      </c>
      <c r="B19" s="6">
        <v>159424.65</v>
      </c>
      <c r="C19" s="6">
        <v>569972.7</v>
      </c>
      <c r="D19" s="6">
        <f>B19+C19</f>
        <v>729397.35</v>
      </c>
      <c r="E19" s="6">
        <f>D19*20%</f>
        <v>145879.47</v>
      </c>
      <c r="F19" s="6">
        <f>SUM(D19:E19)</f>
        <v>875276.82</v>
      </c>
      <c r="G19" s="6">
        <v>759963.6</v>
      </c>
      <c r="H19" s="6">
        <f>G19*20%</f>
        <v>151992.72</v>
      </c>
      <c r="I19" s="6">
        <f>SUM(G19:H19)</f>
        <v>911956.32</v>
      </c>
    </row>
    <row r="20" spans="1:9" ht="15">
      <c r="A20" s="5" t="s">
        <v>12</v>
      </c>
      <c r="B20" s="6">
        <v>1254768.3</v>
      </c>
      <c r="C20" s="6">
        <v>4678128</v>
      </c>
      <c r="D20" s="6">
        <f>B20+C20</f>
        <v>5932896.3</v>
      </c>
      <c r="E20" s="6">
        <f>D20*20%</f>
        <v>1186579.26</v>
      </c>
      <c r="F20" s="6">
        <f>SUM(D20:E20)</f>
        <v>7119475.56</v>
      </c>
      <c r="G20" s="6">
        <v>6237504</v>
      </c>
      <c r="H20" s="6">
        <f>G20*20%</f>
        <v>1247500.8</v>
      </c>
      <c r="I20" s="6">
        <f>SUM(G20:H20)</f>
        <v>7485004.8</v>
      </c>
    </row>
    <row r="21" spans="1:9" ht="15">
      <c r="A21" s="7" t="s">
        <v>13</v>
      </c>
      <c r="B21" s="8">
        <v>39760</v>
      </c>
      <c r="C21" s="8">
        <v>220584</v>
      </c>
      <c r="D21" s="6">
        <f>B21+C21</f>
        <v>260344</v>
      </c>
      <c r="E21" s="6">
        <f>D21*20%</f>
        <v>52068.8</v>
      </c>
      <c r="F21" s="6">
        <f>SUM(D21:E21)</f>
        <v>312412.8</v>
      </c>
      <c r="G21" s="6">
        <v>294112</v>
      </c>
      <c r="H21" s="6">
        <f>G21*20%</f>
        <v>58822.4</v>
      </c>
      <c r="I21" s="6">
        <f>SUM(G21:H21)</f>
        <v>352934.4</v>
      </c>
    </row>
    <row r="22" spans="1:9" ht="31.5">
      <c r="A22" s="9" t="s">
        <v>10</v>
      </c>
      <c r="B22" s="10">
        <f aca="true" t="shared" si="2" ref="B22:I22">SUM(B19:B21)</f>
        <v>1453952.95</v>
      </c>
      <c r="C22" s="10">
        <f t="shared" si="2"/>
        <v>5468684.7</v>
      </c>
      <c r="D22" s="11">
        <f t="shared" si="2"/>
        <v>6922637.649999999</v>
      </c>
      <c r="E22" s="11">
        <f t="shared" si="2"/>
        <v>1384527.53</v>
      </c>
      <c r="F22" s="34">
        <f t="shared" si="2"/>
        <v>8307165.18</v>
      </c>
      <c r="G22" s="11">
        <f t="shared" si="2"/>
        <v>7291579.6</v>
      </c>
      <c r="H22" s="11">
        <f t="shared" si="2"/>
        <v>1458315.92</v>
      </c>
      <c r="I22" s="34">
        <f t="shared" si="2"/>
        <v>8749895.52</v>
      </c>
    </row>
    <row r="23" spans="1:9" ht="60">
      <c r="A23" s="5" t="s">
        <v>1</v>
      </c>
      <c r="B23" s="6">
        <v>2282.72</v>
      </c>
      <c r="C23" s="6">
        <v>8574.53</v>
      </c>
      <c r="D23" s="6">
        <f>SUM(B23:C23)</f>
        <v>10857.25</v>
      </c>
      <c r="E23" s="6">
        <f>D23*20%</f>
        <v>2171.4500000000003</v>
      </c>
      <c r="F23" s="11">
        <f>SUM(D23:E23)</f>
        <v>13028.7</v>
      </c>
      <c r="G23" s="6">
        <v>11432.72</v>
      </c>
      <c r="H23" s="6">
        <f>G23*20%</f>
        <v>2286.544</v>
      </c>
      <c r="I23" s="11">
        <f>SUM(G23:H23)</f>
        <v>13719.264</v>
      </c>
    </row>
    <row r="24" spans="1:9" ht="55.5" customHeight="1">
      <c r="A24" s="12" t="s">
        <v>22</v>
      </c>
      <c r="B24" s="30">
        <f>SUM(B22:B23)</f>
        <v>1456235.67</v>
      </c>
      <c r="C24" s="30">
        <f>SUM(C22:C23)</f>
        <v>5477259.23</v>
      </c>
      <c r="D24" s="30">
        <f>SUM(D22:D23)</f>
        <v>6933494.899999999</v>
      </c>
      <c r="E24" s="30">
        <f>SUM(E22:E23)</f>
        <v>1386698.98</v>
      </c>
      <c r="F24" s="30">
        <f>SUM(F22:F23)</f>
        <v>8320193.88</v>
      </c>
      <c r="G24" s="30">
        <f>SUM(G22:G23)</f>
        <v>7303012.319999999</v>
      </c>
      <c r="H24" s="30">
        <f>SUM(H22:H23)</f>
        <v>1460602.464</v>
      </c>
      <c r="I24" s="30">
        <f>SUM(I22:I23)</f>
        <v>8763614.784</v>
      </c>
    </row>
    <row r="27" spans="3:6" ht="15.75">
      <c r="C27" s="37" t="s">
        <v>25</v>
      </c>
      <c r="D27" s="37" t="s">
        <v>23</v>
      </c>
      <c r="E27" s="36">
        <f>F10+I10+F22+I22</f>
        <v>22941050.7</v>
      </c>
      <c r="F27" s="35" t="s">
        <v>26</v>
      </c>
    </row>
    <row r="28" spans="3:6" ht="15.75">
      <c r="C28" s="37"/>
      <c r="D28" s="36"/>
      <c r="E28" s="37"/>
      <c r="F28" s="35"/>
    </row>
    <row r="29" spans="3:6" ht="15.75">
      <c r="C29" s="37" t="s">
        <v>24</v>
      </c>
      <c r="D29" s="37" t="s">
        <v>23</v>
      </c>
      <c r="E29" s="36">
        <f>F11+I11+F23+I23</f>
        <v>35987.964</v>
      </c>
      <c r="F29" s="35" t="s">
        <v>26</v>
      </c>
    </row>
    <row r="30" ht="12.75">
      <c r="D30" s="4"/>
    </row>
    <row r="32" spans="3:7" ht="12.75">
      <c r="C32" s="4"/>
      <c r="G32" s="4"/>
    </row>
  </sheetData>
  <mergeCells count="1">
    <mergeCell ref="A11:C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2016-04-12T10:24:26Z</cp:lastPrinted>
  <dcterms:created xsi:type="dcterms:W3CDTF">2015-05-19T14:23:07Z</dcterms:created>
  <dcterms:modified xsi:type="dcterms:W3CDTF">2016-05-19T10:44:08Z</dcterms:modified>
  <cp:category/>
  <cp:version/>
  <cp:contentType/>
  <cp:contentStatus/>
</cp:coreProperties>
</file>