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Questa_cartella_di_lavoro"/>
  <bookViews>
    <workbookView xWindow="-105" yWindow="-105" windowWidth="19425" windowHeight="10425"/>
  </bookViews>
  <sheets>
    <sheet name="Indice" sheetId="1" r:id="rId1"/>
    <sheet name="Sintesi" sheetId="2" r:id="rId2"/>
    <sheet name="Spese" sheetId="3" r:id="rId3"/>
    <sheet name="Risorse gestioni associate" sheetId="4" r:id="rId4"/>
    <sheet name="Le Funzioni" sheetId="5" r:id="rId5"/>
    <sheet name="Andamento " sheetId="6" r:id="rId6"/>
    <sheet name="Completezza" sheetId="7" r:id="rId7"/>
  </sheets>
  <definedNames>
    <definedName name="_ftn1" localSheetId="1">Sintesi!$C$26</definedName>
    <definedName name="_ftn2" localSheetId="2">Spese!$B$14</definedName>
    <definedName name="_ftn3" localSheetId="4">'Le Funzioni'!$L$13</definedName>
    <definedName name="_ftn4" localSheetId="4">'Le Funzioni'!#REF!</definedName>
    <definedName name="_ftnref1" localSheetId="1">Sintesi!$C$6</definedName>
    <definedName name="_ftnref2" localSheetId="2">Spese!$C$6</definedName>
    <definedName name="_ftnref3" localSheetId="2">Spese!$C$7</definedName>
    <definedName name="_ftnref4" localSheetId="2">Spese!$C$9</definedName>
    <definedName name="_ftnref5" localSheetId="2">Spese!$C$8</definedName>
    <definedName name="_ftnref6" localSheetId="2">Spese!$C$10</definedName>
    <definedName name="←">Indice!$A$2</definedName>
    <definedName name="_xlnm.Print_Area" localSheetId="5">'Andamento '!$A$1:$H$10</definedName>
    <definedName name="_xlnm.Print_Area" localSheetId="6">Completezza!$A$1:$R$16</definedName>
    <definedName name="_xlnm.Print_Area" localSheetId="0">Indice!$B$1:$C$10</definedName>
    <definedName name="_xlnm.Print_Area" localSheetId="4">'Le Funzioni'!$B$2:$L$22</definedName>
    <definedName name="_xlnm.Print_Area" localSheetId="3">'Risorse gestioni associate'!$B$2:$G$13</definedName>
    <definedName name="_xlnm.Print_Area" localSheetId="1">Sintesi!$B$1:$F$26</definedName>
    <definedName name="_xlnm.Print_Area" localSheetId="2">Spese!$A$1:$I$19</definedName>
    <definedName name="Dati_di_sintesi">Sintesi!$C$3</definedName>
    <definedName name="Le_funzioni_associate_in_cifre">'Le Funzioni'!$B$2</definedName>
    <definedName name="Le_Risorse_per_le_gestioni_associate">'Risorse gestioni associate'!$B$3</definedName>
    <definedName name="Le_Spese_dell’Unione">Spese!$B$2</definedName>
  </definedNames>
  <calcPr calcId="14562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" i="5" l="1"/>
  <c r="I7" i="5" l="1"/>
  <c r="H18" i="5" l="1"/>
  <c r="I18" i="5" s="1"/>
  <c r="I17" i="5"/>
  <c r="I14" i="5"/>
  <c r="I13" i="5"/>
  <c r="I11" i="5"/>
  <c r="I10" i="5"/>
  <c r="I4" i="5"/>
  <c r="I5" i="5"/>
  <c r="F7" i="4" l="1"/>
  <c r="F18" i="5" l="1"/>
  <c r="F5" i="4" l="1"/>
  <c r="D7" i="4" l="1"/>
  <c r="E7" i="4"/>
  <c r="E5" i="4" l="1"/>
  <c r="D6" i="3" l="1"/>
</calcChain>
</file>

<file path=xl/sharedStrings.xml><?xml version="1.0" encoding="utf-8"?>
<sst xmlns="http://schemas.openxmlformats.org/spreadsheetml/2006/main" count="252" uniqueCount="171">
  <si>
    <t xml:space="preserve">Carta d'Identità </t>
  </si>
  <si>
    <t>Dati di Sintesi</t>
  </si>
  <si>
    <t>Le Spese dell’Unione</t>
  </si>
  <si>
    <t>Le Risorse per le gestioni associate</t>
  </si>
  <si>
    <t>Le funzioni associate in cifre</t>
  </si>
  <si>
    <t>L’andamento delle funzioni associate</t>
  </si>
  <si>
    <t>Completezza</t>
  </si>
  <si>
    <t>Codice:</t>
  </si>
  <si>
    <t>← Indice</t>
  </si>
  <si>
    <t>Dati di sintesi</t>
  </si>
  <si>
    <t>Abitanti (N):</t>
  </si>
  <si>
    <t>Superficie (Km2): </t>
  </si>
  <si>
    <r>
      <t>Funzioni delegate dai Comuni (N)</t>
    </r>
    <r>
      <rPr>
        <b/>
        <vertAlign val="superscript"/>
        <sz val="11"/>
        <color rgb="FF000000"/>
        <rFont val="Microsoft YaHei"/>
        <family val="2"/>
      </rPr>
      <t>[1]</t>
    </r>
    <r>
      <rPr>
        <b/>
        <sz val="11"/>
        <color rgb="FF000000"/>
        <rFont val="Microsoft YaHei"/>
        <family val="2"/>
      </rPr>
      <t>:</t>
    </r>
  </si>
  <si>
    <t>Quali</t>
  </si>
  <si>
    <t>Coincidenza con l’ambito territoriale ottimale</t>
  </si>
  <si>
    <t>Nome</t>
  </si>
  <si>
    <t>Coincidenza con il distretto sociosanitario</t>
  </si>
  <si>
    <t xml:space="preserve">[1] Inserire le funzioni delegate finanziate e non dal Piano di Riordino Territoriale (PRT) </t>
  </si>
  <si>
    <r>
      <t>Personale dell’Unione (N)</t>
    </r>
    <r>
      <rPr>
        <b/>
        <vertAlign val="superscript"/>
        <sz val="11"/>
        <color theme="0"/>
        <rFont val="Microsoft YaHei"/>
        <family val="2"/>
      </rPr>
      <t>[1]</t>
    </r>
  </si>
  <si>
    <t>1a</t>
  </si>
  <si>
    <r>
      <t>Personale comandato in Entrata (N)</t>
    </r>
    <r>
      <rPr>
        <b/>
        <vertAlign val="superscript"/>
        <sz val="10"/>
        <color theme="0"/>
        <rFont val="Microsoft YaHei"/>
        <family val="2"/>
      </rPr>
      <t>[2]</t>
    </r>
  </si>
  <si>
    <t>1b</t>
  </si>
  <si>
    <r>
      <t>Personale comandato in Uscita (N)</t>
    </r>
    <r>
      <rPr>
        <b/>
        <vertAlign val="superscript"/>
        <sz val="10"/>
        <color theme="0"/>
        <rFont val="Microsoft YaHei"/>
        <family val="2"/>
      </rPr>
      <t>[2bis]</t>
    </r>
  </si>
  <si>
    <r>
      <t>Personale dell’Unione/ Personale dei Comuni- (%)</t>
    </r>
    <r>
      <rPr>
        <b/>
        <vertAlign val="superscript"/>
        <sz val="11"/>
        <color theme="0"/>
        <rFont val="Microsoft YaHei"/>
        <family val="2"/>
      </rPr>
      <t>[3]</t>
    </r>
  </si>
  <si>
    <r>
      <t>Spese correnti-impegni (in €)</t>
    </r>
    <r>
      <rPr>
        <b/>
        <vertAlign val="superscript"/>
        <sz val="11"/>
        <color theme="0"/>
        <rFont val="Microsoft YaHei"/>
        <family val="2"/>
      </rPr>
      <t>[4]</t>
    </r>
    <r>
      <rPr>
        <b/>
        <sz val="11"/>
        <color theme="0"/>
        <rFont val="Microsoft YaHei"/>
        <family val="2"/>
      </rPr>
      <t>:</t>
    </r>
  </si>
  <si>
    <r>
      <t>Spesa in c/capitale - impegni (in€)</t>
    </r>
    <r>
      <rPr>
        <b/>
        <vertAlign val="superscript"/>
        <sz val="11"/>
        <color theme="0"/>
        <rFont val="Microsoft YaHei"/>
        <family val="2"/>
      </rPr>
      <t>[5]</t>
    </r>
    <r>
      <rPr>
        <b/>
        <sz val="11"/>
        <color theme="0"/>
        <rFont val="Microsoft YaHei"/>
        <family val="2"/>
      </rPr>
      <t>:</t>
    </r>
  </si>
  <si>
    <r>
      <t>Spese correnti per abitante</t>
    </r>
    <r>
      <rPr>
        <b/>
        <vertAlign val="superscript"/>
        <sz val="11"/>
        <color theme="0"/>
        <rFont val="Microsoft YaHei"/>
        <family val="2"/>
      </rPr>
      <t>[6]</t>
    </r>
  </si>
  <si>
    <r>
      <t>Spesa per investimenti per abitante</t>
    </r>
    <r>
      <rPr>
        <b/>
        <vertAlign val="superscript"/>
        <sz val="11"/>
        <color theme="0"/>
        <rFont val="Microsoft YaHei"/>
        <family val="2"/>
      </rPr>
      <t>[7]</t>
    </r>
  </si>
  <si>
    <r>
      <rPr>
        <vertAlign val="superscript"/>
        <sz val="10"/>
        <color theme="1"/>
        <rFont val="Calibri"/>
        <family val="2"/>
        <scheme val="minor"/>
      </rPr>
      <t>[1]</t>
    </r>
    <r>
      <rPr>
        <sz val="10"/>
        <color theme="1"/>
        <rFont val="Calibri"/>
        <family val="2"/>
        <scheme val="minor"/>
      </rPr>
      <t xml:space="preserve"> Da Conto Annuale 2018: Quadro: Totale  T1, T2</t>
    </r>
  </si>
  <si>
    <r>
      <rPr>
        <vertAlign val="superscript"/>
        <sz val="10"/>
        <color theme="1"/>
        <rFont val="Calibri"/>
        <family val="2"/>
        <scheme val="minor"/>
      </rPr>
      <t xml:space="preserve">[2] </t>
    </r>
    <r>
      <rPr>
        <sz val="10"/>
        <color theme="1"/>
        <rFont val="Calibri"/>
        <family val="2"/>
        <scheme val="minor"/>
      </rPr>
      <t>Da Conto Annuale 2018: Totale Quadro 3 - Personale esterno</t>
    </r>
  </si>
  <si>
    <r>
      <rPr>
        <vertAlign val="superscript"/>
        <sz val="10"/>
        <color theme="1"/>
        <rFont val="Calibri"/>
        <family val="2"/>
        <scheme val="minor"/>
      </rPr>
      <t xml:space="preserve">[2bis] </t>
    </r>
    <r>
      <rPr>
        <sz val="10"/>
        <color theme="1"/>
        <rFont val="Calibri"/>
        <family val="2"/>
        <scheme val="minor"/>
      </rPr>
      <t>Da Conto Annuale 2018: Totale Quadro 3 - Personale dell'Amministrazione</t>
    </r>
  </si>
  <si>
    <r>
      <rPr>
        <vertAlign val="superscript"/>
        <sz val="10"/>
        <color theme="1"/>
        <rFont val="Calibri"/>
        <family val="2"/>
        <scheme val="minor"/>
      </rPr>
      <t xml:space="preserve">[3] </t>
    </r>
    <r>
      <rPr>
        <sz val="10"/>
        <color theme="1"/>
        <rFont val="Calibri"/>
        <family val="2"/>
        <scheme val="minor"/>
      </rPr>
      <t>Calcolare il rapporto tra: Unità di personale nell’Unione/Somma delle Unità di Personale nei Comuni- in %</t>
    </r>
  </si>
  <si>
    <r>
      <t>[4]</t>
    </r>
    <r>
      <rPr>
        <sz val="10"/>
        <color theme="1"/>
        <rFont val="Calibri"/>
        <family val="2"/>
        <scheme val="minor"/>
      </rPr>
      <t xml:space="preserve"> Fonte: Finanza del territorio selezionando &gt;Bilanci delle Unioni di Comuni&gt; Spese &gt;inserendo “2018” nella casella dell’anno di interesse</t>
    </r>
  </si>
  <si>
    <r>
      <t>[5]</t>
    </r>
    <r>
      <rPr>
        <sz val="11"/>
        <color theme="1"/>
        <rFont val="Calibri"/>
        <family val="2"/>
        <scheme val="minor"/>
      </rPr>
      <t xml:space="preserve"> Fonte: Finanza del territorio selezionando &gt;Bilanci delle Unioni di Comuni&gt; Spese &gt;inserendo “2018” nella casella dell’anno di interesse</t>
    </r>
  </si>
  <si>
    <r>
      <t>[6]</t>
    </r>
    <r>
      <rPr>
        <sz val="10"/>
        <color theme="1"/>
        <rFont val="Calibri"/>
        <family val="2"/>
        <scheme val="minor"/>
      </rPr>
      <t xml:space="preserve"> Fonte: Finanza del territorio selezionando &gt;Bilanci delle Unioni di Comuni&gt; Spese &gt;inserendo “2018” nella casella dell’anno di interesse</t>
    </r>
  </si>
  <si>
    <r>
      <t>[7]</t>
    </r>
    <r>
      <rPr>
        <sz val="10"/>
        <color theme="1"/>
        <rFont val="Calibri"/>
        <family val="2"/>
        <scheme val="minor"/>
      </rPr>
      <t xml:space="preserve"> Fonte: Finanza del territorio selezionando &gt;Bilanci delle Unioni di Comuni&gt; Spese &gt;inserendo “2018” nella casella dell’anno di interesse</t>
    </r>
  </si>
  <si>
    <t xml:space="preserve"> N.B: I campi con lo sfondo colorato  sono pre-compilati per ogni Unione dal Servizio Riordino, sviluppo istituzionale e territoriale</t>
  </si>
  <si>
    <r>
      <t xml:space="preserve">2017 </t>
    </r>
    <r>
      <rPr>
        <vertAlign val="superscript"/>
        <sz val="11"/>
        <color rgb="FF000000"/>
        <rFont val="Microsoft YaHei"/>
        <family val="2"/>
      </rPr>
      <t>[3]</t>
    </r>
  </si>
  <si>
    <r>
      <t>2018</t>
    </r>
    <r>
      <rPr>
        <b/>
        <vertAlign val="superscript"/>
        <sz val="11"/>
        <color rgb="FF000000"/>
        <rFont val="Microsoft YaHei"/>
        <family val="2"/>
      </rPr>
      <t>[3]</t>
    </r>
  </si>
  <si>
    <r>
      <t>2019</t>
    </r>
    <r>
      <rPr>
        <b/>
        <vertAlign val="superscript"/>
        <sz val="11"/>
        <color rgb="FF000000"/>
        <rFont val="Microsoft YaHei"/>
        <family val="2"/>
      </rPr>
      <t>[1]</t>
    </r>
  </si>
  <si>
    <t>Trasferimenti Comunali</t>
  </si>
  <si>
    <t>Contributi regionali e Statali regionalizzati (da Programma di Riordino Territoriale)</t>
  </si>
  <si>
    <t>Altri Trasferimenti per la gestione delle funzioni associate</t>
  </si>
  <si>
    <r>
      <t>Entrate da attività e servizi derivati dalle gestioni associate (esclusi trasferimenti e contributi)</t>
    </r>
    <r>
      <rPr>
        <b/>
        <vertAlign val="superscript"/>
        <sz val="11"/>
        <color theme="0"/>
        <rFont val="Microsoft YaHei"/>
        <family val="2"/>
      </rPr>
      <t>[2]</t>
    </r>
  </si>
  <si>
    <r>
      <rPr>
        <vertAlign val="superscript"/>
        <sz val="11"/>
        <color theme="1"/>
        <rFont val="Calibri"/>
        <family val="2"/>
        <scheme val="minor"/>
      </rPr>
      <t xml:space="preserve">[2] </t>
    </r>
    <r>
      <rPr>
        <sz val="11"/>
        <color theme="1"/>
        <rFont val="Calibri"/>
        <family val="2"/>
        <scheme val="minor"/>
      </rPr>
      <t>Si fa riferimento alle entrate accertate indicate nel Bilancio Consuntivo per il 2017 e 2018 e nell'ultima variazione di Bilancio per il 2019</t>
    </r>
  </si>
  <si>
    <r>
      <t>[3]</t>
    </r>
    <r>
      <rPr>
        <sz val="11"/>
        <color theme="1"/>
        <rFont val="Calibri"/>
        <family val="2"/>
        <scheme val="minor"/>
      </rPr>
      <t xml:space="preserve"> Si fa riferimento a dati del Bilancio Consuntivo dell'anno indicato</t>
    </r>
  </si>
  <si>
    <r>
      <t>Funzione svolta in Unione</t>
    </r>
    <r>
      <rPr>
        <b/>
        <vertAlign val="superscript"/>
        <sz val="9"/>
        <color rgb="FF000000"/>
        <rFont val="Microsoft YaHei"/>
        <family val="2"/>
      </rPr>
      <t>[1]</t>
    </r>
  </si>
  <si>
    <t>Comuni che hanno delegato la funzione -N</t>
  </si>
  <si>
    <r>
      <t>Tipologia di Personale</t>
    </r>
    <r>
      <rPr>
        <b/>
        <vertAlign val="superscript"/>
        <sz val="9"/>
        <color rgb="FF000000"/>
        <rFont val="Microsoft YaHei"/>
        <family val="2"/>
      </rPr>
      <t>[2]</t>
    </r>
  </si>
  <si>
    <t xml:space="preserve">Personale Proprio o Trasferito  impiegato (N) -2019 </t>
  </si>
  <si>
    <t xml:space="preserve">Personale Comandato o Altro impiegato (N)- 2019 </t>
  </si>
  <si>
    <r>
      <t xml:space="preserve"> Spesa di personale per  funzione (€)- 2019</t>
    </r>
    <r>
      <rPr>
        <b/>
        <vertAlign val="superscript"/>
        <sz val="9"/>
        <color rgb="FF000000"/>
        <rFont val="Microsoft YaHei"/>
        <family val="2"/>
      </rPr>
      <t>(3)</t>
    </r>
  </si>
  <si>
    <r>
      <t xml:space="preserve"> Spesa corrente per funzione al netto della spesa di personale per  funzione (€)- 2019</t>
    </r>
    <r>
      <rPr>
        <b/>
        <vertAlign val="superscript"/>
        <sz val="9"/>
        <color rgb="FF000000"/>
        <rFont val="Microsoft YaHei"/>
        <family val="2"/>
      </rPr>
      <t>(3)</t>
    </r>
  </si>
  <si>
    <r>
      <t>Link alla Convenzione</t>
    </r>
    <r>
      <rPr>
        <b/>
        <vertAlign val="superscript"/>
        <sz val="9"/>
        <color rgb="FF000000"/>
        <rFont val="Microsoft YaHei"/>
        <family val="2"/>
      </rPr>
      <t>[4]</t>
    </r>
  </si>
  <si>
    <t>LEGENDA:</t>
  </si>
  <si>
    <t>ICT-Agenda Digitale</t>
  </si>
  <si>
    <t>[1] Inserire Sì o No</t>
  </si>
  <si>
    <t>Gestione del personale</t>
  </si>
  <si>
    <t>[2] Fa riferimento al tipo di personale presente in Unione e indica la stabilità  del personale che opera nelle singole funzioni. Va inserito:</t>
  </si>
  <si>
    <t>Gestione dei tributi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</si>
  <si>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9"/>
        <color theme="1"/>
        <rFont val="Microsoft YaHei"/>
        <family val="2"/>
      </rPr>
      <t>A</t>
    </r>
    <r>
      <rPr>
        <sz val="9"/>
        <color theme="1"/>
        <rFont val="Microsoft YaHei"/>
        <family val="2"/>
      </rPr>
      <t xml:space="preserve"> se il personale è prevalentemente proprio</t>
    </r>
  </si>
  <si>
    <t>Polizia municipale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</si>
  <si>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9"/>
        <color theme="1"/>
        <rFont val="Microsoft YaHei"/>
        <family val="2"/>
      </rPr>
      <t>B</t>
    </r>
    <r>
      <rPr>
        <sz val="9"/>
        <color theme="1"/>
        <rFont val="Microsoft YaHei"/>
        <family val="2"/>
      </rPr>
      <t xml:space="preserve"> se il personale è prevalentemente comunale trasferito</t>
    </r>
  </si>
  <si>
    <t>Protezione civile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</si>
  <si>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9"/>
        <color theme="1"/>
        <rFont val="Microsoft YaHei"/>
        <family val="2"/>
      </rPr>
      <t>C</t>
    </r>
    <r>
      <rPr>
        <sz val="9"/>
        <color theme="1"/>
        <rFont val="Microsoft YaHei"/>
        <family val="2"/>
      </rPr>
      <t xml:space="preserve"> se il personale è prevalentemente comunale comandato</t>
    </r>
  </si>
  <si>
    <t>Servizi sociali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</si>
  <si>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9"/>
        <color theme="1"/>
        <rFont val="Microsoft YaHei"/>
        <family val="2"/>
      </rPr>
      <t>D</t>
    </r>
    <r>
      <rPr>
        <sz val="9"/>
        <color theme="1"/>
        <rFont val="Microsoft YaHei"/>
        <family val="2"/>
      </rPr>
      <t xml:space="preserve"> Altro</t>
    </r>
  </si>
  <si>
    <t>Pianificazione Urbanistica</t>
  </si>
  <si>
    <t>Suap-Sue-Sismica</t>
  </si>
  <si>
    <t>[4] Inserire estremi della Convenzione e link che ne consente l’accesso</t>
  </si>
  <si>
    <t>LLPP-Ambiente -Energia</t>
  </si>
  <si>
    <t xml:space="preserve">[5] Specificare quali funzioni si hanno se la funzione non è completa </t>
  </si>
  <si>
    <t>Funzioni di istruzione pubblica</t>
  </si>
  <si>
    <r>
      <t>Centrale unica di committenza</t>
    </r>
    <r>
      <rPr>
        <sz val="11"/>
        <color theme="1"/>
        <rFont val="Microsoft YaHei"/>
        <family val="2"/>
      </rPr>
      <t xml:space="preserve"> </t>
    </r>
  </si>
  <si>
    <r>
      <t>Servizi finanziari</t>
    </r>
    <r>
      <rPr>
        <b/>
        <sz val="10"/>
        <color theme="1"/>
        <rFont val="Microsoft YaHei"/>
        <family val="2"/>
      </rPr>
      <t xml:space="preserve"> </t>
    </r>
  </si>
  <si>
    <t>Controllo di gestione</t>
  </si>
  <si>
    <t>Altre funzioni non finanziate dal PRT</t>
  </si>
  <si>
    <t xml:space="preserve">L'andamento delle funzioni associate </t>
  </si>
  <si>
    <t>Funzioni delegate da tutti i Comuni – N.</t>
  </si>
  <si>
    <r>
      <t>Funzioni</t>
    </r>
    <r>
      <rPr>
        <b/>
        <vertAlign val="superscript"/>
        <sz val="11"/>
        <color rgb="FF000000"/>
        <rFont val="Microsoft YaHei"/>
        <family val="2"/>
      </rPr>
      <t xml:space="preserve"> </t>
    </r>
    <r>
      <rPr>
        <b/>
        <sz val="11"/>
        <color rgb="FF000000"/>
        <rFont val="Microsoft YaHei"/>
        <family val="2"/>
      </rPr>
      <t xml:space="preserve"> delegate da una parte dei Comuni o in sub-ambito</t>
    </r>
  </si>
  <si>
    <t>Anno 2017  </t>
  </si>
  <si>
    <r>
      <t>Anno 2018  </t>
    </r>
    <r>
      <rPr>
        <b/>
        <vertAlign val="superscript"/>
        <sz val="11"/>
        <color theme="0"/>
        <rFont val="Microsoft YaHei"/>
        <family val="2"/>
      </rPr>
      <t>[2]</t>
    </r>
  </si>
  <si>
    <r>
      <t>Anno 2019  </t>
    </r>
    <r>
      <rPr>
        <b/>
        <vertAlign val="superscript"/>
        <sz val="11"/>
        <color theme="0"/>
        <rFont val="Microsoft YaHei"/>
        <family val="2"/>
      </rPr>
      <t>[1]  [2]</t>
    </r>
  </si>
  <si>
    <t>Differenza Funzioni finanziate dal PRT (2019-2018) -N.</t>
  </si>
  <si>
    <r>
      <t xml:space="preserve">
[1]Specificare il N di funzioni finanziate dal PRT e quelle NON finanziate dal PRT. ES: </t>
    </r>
    <r>
      <rPr>
        <i/>
        <sz val="10"/>
        <color theme="1"/>
        <rFont val="Calibri"/>
        <family val="2"/>
        <scheme val="minor"/>
      </rPr>
      <t xml:space="preserve">n. </t>
    </r>
    <r>
      <rPr>
        <sz val="10"/>
        <color theme="1"/>
        <rFont val="Calibri"/>
        <family val="2"/>
        <scheme val="minor"/>
      </rPr>
      <t xml:space="preserve">Funzioni finanziate dal PRT + </t>
    </r>
    <r>
      <rPr>
        <i/>
        <sz val="10"/>
        <color theme="1"/>
        <rFont val="Calibri"/>
        <family val="2"/>
        <scheme val="minor"/>
      </rPr>
      <t xml:space="preserve">n. </t>
    </r>
    <r>
      <rPr>
        <sz val="10"/>
        <color theme="1"/>
        <rFont val="Calibri"/>
        <family val="2"/>
        <scheme val="minor"/>
      </rPr>
      <t>funzioni NON finanziate dal PRT .
In questi campi sono stati riportati i dati dichiarati nell'istruttoria 2017, 2018 e 2019: per il  2019 sono quindi da</t>
    </r>
    <r>
      <rPr>
        <i/>
        <sz val="10"/>
        <color theme="1"/>
        <rFont val="Calibri"/>
        <family val="2"/>
        <scheme val="minor"/>
      </rPr>
      <t xml:space="preserve"> aggiungere le funzioni NON finanziate dal PRT</t>
    </r>
    <r>
      <rPr>
        <sz val="10"/>
        <color theme="1"/>
        <rFont val="Calibri"/>
        <family val="2"/>
        <scheme val="minor"/>
      </rPr>
      <t xml:space="preserve">
[2] A differenza del 2017, dal 2018 le funzioni sono state riorganizzate:
- SUAP, SUE, Sismica sono accorpate in un' unica funzione;
- LLPP, energia, ambiente sono accorpate in un'unica funzione
- ICT non finanziata nel 2016-2017</t>
    </r>
  </si>
  <si>
    <t>Il livello di completezza delle funzioni in Unione</t>
  </si>
  <si>
    <t>Numero di funzioni finanziate dal PRT gestite in Unione</t>
  </si>
  <si>
    <t>LIVELLO raggiunto</t>
  </si>
  <si>
    <t>N. Funzioni</t>
  </si>
  <si>
    <t>su 13</t>
  </si>
  <si>
    <t>COS'E' IL LIVELLO DI COMPLETEZZA?
I Punteggi misurano quanta parte delle attività che compongono una funzione è stata effettivamente trasferita in Unione da parte dei Comuni.</t>
  </si>
  <si>
    <t xml:space="preserve">ICT </t>
  </si>
  <si>
    <t xml:space="preserve">Gestione del personale </t>
  </si>
  <si>
    <t xml:space="preserve">Polizia municipale </t>
  </si>
  <si>
    <t xml:space="preserve">Protezione civile </t>
  </si>
  <si>
    <t xml:space="preserve">Servizi sociali </t>
  </si>
  <si>
    <t xml:space="preserve">Pianific.
urbanistica </t>
  </si>
  <si>
    <t xml:space="preserve">SUE-SUAP e sismica
</t>
  </si>
  <si>
    <t xml:space="preserve">Lavori pubblici – Ambiente - Energia </t>
  </si>
  <si>
    <t xml:space="preserve">Istruzione pubblica </t>
  </si>
  <si>
    <t xml:space="preserve">Centrale unica di committenza </t>
  </si>
  <si>
    <t xml:space="preserve">Servizi finanziari </t>
  </si>
  <si>
    <t xml:space="preserve">Controllo di gestione </t>
  </si>
  <si>
    <t xml:space="preserve">Tributi </t>
  </si>
  <si>
    <t>Totale</t>
  </si>
  <si>
    <t>Punteggio massimo possibile</t>
  </si>
  <si>
    <t xml:space="preserve">Funzioni con un aumento nelle attività svolte dal 2018 </t>
  </si>
  <si>
    <t>Legenda:
dei Punteggi</t>
  </si>
  <si>
    <t xml:space="preserve">Pianificazione urbanistica </t>
  </si>
  <si>
    <t xml:space="preserve">Lavori pubblici-Ambiente - Energia </t>
  </si>
  <si>
    <t>Fonte: I punteggi sintetizzano le attività svolte per ogni funzione. 
L'elenco delle attività è stato compilato dalle Unioni nelle Schede Funzione allegate alla domanda per i contributi del PRT 2019</t>
  </si>
  <si>
    <t>Base</t>
  </si>
  <si>
    <t>&lt;6</t>
  </si>
  <si>
    <t>&lt;8</t>
  </si>
  <si>
    <t>&lt;7</t>
  </si>
  <si>
    <t>Medio</t>
  </si>
  <si>
    <t>2,5-4</t>
  </si>
  <si>
    <t>6-8</t>
  </si>
  <si>
    <t>8-13,5</t>
  </si>
  <si>
    <t>7-12</t>
  </si>
  <si>
    <t>Avanzato</t>
  </si>
  <si>
    <t>4-5</t>
  </si>
  <si>
    <t>&gt;8</t>
  </si>
  <si>
    <t>&gt;13,5</t>
  </si>
  <si>
    <t>&gt;12</t>
  </si>
  <si>
    <t>Unione Reno Galliera</t>
  </si>
  <si>
    <t>ALTO</t>
  </si>
  <si>
    <t>Media delle Unioni MATURE</t>
  </si>
  <si>
    <t>15 di cui 7 fin PRT</t>
  </si>
  <si>
    <t>16 di cui 10 fin PRT</t>
  </si>
  <si>
    <t>Sì</t>
  </si>
  <si>
    <t>Reno Galliera</t>
  </si>
  <si>
    <t>No</t>
  </si>
  <si>
    <t>Pianura Est</t>
  </si>
  <si>
    <t>2 Funzioni (Servizi sociali e Istruzione pubblica) da 7 Comuni</t>
  </si>
  <si>
    <t>Gestione del Personale</t>
  </si>
  <si>
    <t>Polizia Locale</t>
  </si>
  <si>
    <t>Protezione Civile</t>
  </si>
  <si>
    <t>Urbanistica e Politiche energetiche</t>
  </si>
  <si>
    <t>Suap</t>
  </si>
  <si>
    <t>Gestione delle funzioni in materia sismica</t>
  </si>
  <si>
    <t>Centrale Unica di Committenza</t>
  </si>
  <si>
    <t>Servizi Sociali</t>
  </si>
  <si>
    <t>Ufficio di Piano sociale</t>
  </si>
  <si>
    <t>Istruzione pubblica</t>
  </si>
  <si>
    <t>Cultura, Sport, Turismo</t>
  </si>
  <si>
    <t>Servizi Informatici</t>
  </si>
  <si>
    <t>Servizi statistici</t>
  </si>
  <si>
    <t>Progettazione e partecipazione a bandi di finanziamento per opere pubbliche</t>
  </si>
  <si>
    <t>Realizzazione del progetto "Asse ciclopedonale metropolitano della Reno Galliera"</t>
  </si>
  <si>
    <t>74654 (*)</t>
  </si>
  <si>
    <t>(*) Fonte: Servizio Statistica Regione Emilia-Romagna</t>
  </si>
  <si>
    <t>SI</t>
  </si>
  <si>
    <t>NO</t>
  </si>
  <si>
    <t>SUAP COMMERCIO E SISMICA</t>
  </si>
  <si>
    <t>Altre funzioni non finanziate dal PRT (Cultura-Sport-Turismo,  Statistica, Politiche energetiche, Ufficio di Piano sociale per 15 comuni del distretto)</t>
  </si>
  <si>
    <t xml:space="preserve">Sono inoltre presenti servizi dedicati della sola Unione (ad es. Segreteria, Ragioneria, Comunicazione, Servizio ricostruzione post-sisma) </t>
  </si>
  <si>
    <t>B</t>
  </si>
  <si>
    <t>A</t>
  </si>
  <si>
    <t xml:space="preserve">http://www.renogalliera.it/lunione/Atti-e-regolamenti/convenzioni </t>
  </si>
  <si>
    <t>20-21-22-23</t>
  </si>
  <si>
    <t>24-30-31-32-33-34-35</t>
  </si>
  <si>
    <t>52/3</t>
  </si>
  <si>
    <t>11-40-41-42-43-44-45</t>
  </si>
  <si>
    <t>52-53-54-55-63-72-74-75</t>
  </si>
  <si>
    <r>
      <rPr>
        <vertAlign val="superscript"/>
        <sz val="11"/>
        <color theme="1"/>
        <rFont val="Calibri"/>
        <family val="2"/>
        <scheme val="minor"/>
      </rPr>
      <t>[1]</t>
    </r>
    <r>
      <rPr>
        <sz val="11"/>
        <color theme="1"/>
        <rFont val="Calibri"/>
        <family val="2"/>
        <scheme val="minor"/>
      </rPr>
      <t xml:space="preserve"> Si fa riferimento all'ultima variazione di Bilancio 2019 - delibera di giunta n. 129 del 03/12/2019</t>
    </r>
  </si>
  <si>
    <t>Il Personale comandato per il 2019 sarà rilevato con il conto annuale, la cui compilazione è prevista dalla normativa nel corso dell'anno 2020</t>
  </si>
  <si>
    <t>Altre funzioni associate non finanziate dal PRT</t>
  </si>
  <si>
    <t>Il salario accessiorio totale ammonta a € 455.480,00</t>
  </si>
  <si>
    <t xml:space="preserve">Gli importi si riferiscono all'impegnato 2019 e NON SONO DEFINITIVI. 
Saranno definitivi entro marzo dopo il riaccertamento dei residui </t>
  </si>
  <si>
    <t>[3] Valore Impegnato 2019 -ultima variazione di bilancio: delibera di giunta n. 129 del 03/12/2019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</si>
</sst>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\ &quot;€&quot;"/>
    <numFmt numFmtId="165" formatCode="0.000"/>
  </numFmts>
  <fonts count="5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Aharoni"/>
    </font>
    <font>
      <b/>
      <sz val="11"/>
      <color rgb="FF000000"/>
      <name val="Microsoft YaHei"/>
      <family val="2"/>
    </font>
    <font>
      <sz val="11"/>
      <color rgb="FF000000"/>
      <name val="Microsoft YaHei"/>
      <family val="2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0"/>
      <color rgb="FF000000"/>
      <name val="Microsoft YaHei"/>
      <family val="2"/>
    </font>
    <font>
      <b/>
      <sz val="9"/>
      <color rgb="FF000000"/>
      <name val="Microsoft YaHei"/>
      <family val="2"/>
    </font>
    <font>
      <sz val="9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9"/>
      <color theme="1"/>
      <name val="Microsoft YaHei"/>
      <family val="2"/>
    </font>
    <font>
      <sz val="9"/>
      <color theme="1"/>
      <name val="Microsoft YaHei"/>
      <family val="2"/>
    </font>
    <font>
      <b/>
      <sz val="11"/>
      <color theme="0"/>
      <name val="Microsoft YaHei"/>
      <family val="2"/>
    </font>
    <font>
      <u/>
      <sz val="16"/>
      <color theme="1"/>
      <name val="Aharoni"/>
    </font>
    <font>
      <b/>
      <sz val="16"/>
      <color rgb="FF262626"/>
      <name val="Aharoni"/>
    </font>
    <font>
      <b/>
      <sz val="16"/>
      <color theme="0"/>
      <name val="Aharoni"/>
    </font>
    <font>
      <b/>
      <sz val="12"/>
      <color theme="0"/>
      <name val="Microsoft YaHei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Microsoft YaHei"/>
      <family val="2"/>
    </font>
    <font>
      <b/>
      <sz val="11"/>
      <color theme="1"/>
      <name val="Microsoft YaHei"/>
      <family val="2"/>
    </font>
    <font>
      <sz val="11"/>
      <color theme="1"/>
      <name val="Microsoft YaHei"/>
      <family val="2"/>
    </font>
    <font>
      <b/>
      <sz val="10"/>
      <color theme="1"/>
      <name val="Microsoft YaHei"/>
      <family val="2"/>
    </font>
    <font>
      <b/>
      <sz val="14"/>
      <color theme="1"/>
      <name val="Microsoft YaHei"/>
      <family val="2"/>
    </font>
    <font>
      <b/>
      <sz val="16"/>
      <color theme="1"/>
      <name val="Microsoft JhengHei UI"/>
      <family val="2"/>
    </font>
    <font>
      <b/>
      <sz val="12"/>
      <color rgb="FF000000"/>
      <name val="Microsoft YaHei"/>
      <family val="2"/>
    </font>
    <font>
      <b/>
      <sz val="11"/>
      <color rgb="FF000000"/>
      <name val="Tw Cen MT"/>
      <family val="2"/>
    </font>
    <font>
      <b/>
      <sz val="9"/>
      <color rgb="FF000000"/>
      <name val="Tw Cen MT"/>
      <family val="2"/>
    </font>
    <font>
      <b/>
      <sz val="11"/>
      <color theme="1"/>
      <name val="Tw Cen MT"/>
      <family val="2"/>
    </font>
    <font>
      <b/>
      <sz val="14"/>
      <color rgb="FF000000"/>
      <name val="Tw Cen MT"/>
      <family val="2"/>
    </font>
    <font>
      <b/>
      <sz val="10"/>
      <color theme="0"/>
      <name val="Microsoft YaHei"/>
      <family val="2"/>
    </font>
    <font>
      <b/>
      <vertAlign val="superscript"/>
      <sz val="11"/>
      <color theme="0"/>
      <name val="Microsoft YaHei"/>
      <family val="2"/>
    </font>
    <font>
      <b/>
      <vertAlign val="superscript"/>
      <sz val="10"/>
      <color theme="0"/>
      <name val="Microsoft YaHei"/>
      <family val="2"/>
    </font>
    <font>
      <b/>
      <vertAlign val="superscript"/>
      <sz val="11"/>
      <color rgb="FF000000"/>
      <name val="Microsoft YaHei"/>
      <family val="2"/>
    </font>
    <font>
      <b/>
      <vertAlign val="superscript"/>
      <sz val="9"/>
      <color rgb="FF000000"/>
      <name val="Microsoft YaHei"/>
      <family val="2"/>
    </font>
    <font>
      <b/>
      <sz val="8"/>
      <color rgb="FF000000"/>
      <name val="Tw Cen MT"/>
      <family val="2"/>
    </font>
    <font>
      <b/>
      <sz val="8"/>
      <color theme="0"/>
      <name val="Microsoft YaHei"/>
      <family val="2"/>
    </font>
    <font>
      <b/>
      <vertAlign val="superscript"/>
      <sz val="11"/>
      <color theme="1"/>
      <name val="Verdana"/>
      <family val="2"/>
    </font>
    <font>
      <vertAlign val="superscript"/>
      <sz val="11"/>
      <color rgb="FF000000"/>
      <name val="Microsoft YaHei"/>
      <family val="2"/>
    </font>
    <font>
      <sz val="11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6"/>
      <color rgb="FF000000"/>
      <name val="Microsoft YaHei"/>
      <family val="2"/>
    </font>
    <font>
      <b/>
      <u/>
      <sz val="16"/>
      <color theme="1"/>
      <name val="Microsoft New Tai Lue"/>
      <family val="2"/>
    </font>
    <font>
      <b/>
      <sz val="18"/>
      <color theme="1"/>
      <name val="Microsoft YaHei"/>
      <family val="2"/>
    </font>
    <font>
      <sz val="8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0"/>
      <color rgb="FF000000"/>
      <name val="Tw Cen MT"/>
      <family val="2"/>
    </font>
    <font>
      <vertAlign val="superscript"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8"/>
      <name val="Microsoft YaHei"/>
      <family val="2"/>
    </font>
    <font>
      <b/>
      <sz val="8"/>
      <color rgb="FF000000"/>
      <name val="Microsoft YaHei"/>
      <family val="2"/>
    </font>
    <font>
      <u/>
      <sz val="11"/>
      <color indexed="30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FC8004"/>
        <bgColor indexed="64"/>
      </patternFill>
    </fill>
    <fill>
      <patternFill patternType="solid">
        <fgColor rgb="FF0D8CE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9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dotted">
        <color rgb="FF404040"/>
      </left>
      <right style="dotted">
        <color rgb="FF404040"/>
      </right>
      <top style="dotted">
        <color rgb="FF404040"/>
      </top>
      <bottom style="dotted">
        <color rgb="FF1F497D"/>
      </bottom>
      <diagonal/>
    </border>
    <border>
      <left/>
      <right style="dotted">
        <color rgb="FF404040"/>
      </right>
      <top style="dotted">
        <color rgb="FF404040"/>
      </top>
      <bottom style="dotted">
        <color rgb="FF404040"/>
      </bottom>
      <diagonal/>
    </border>
    <border>
      <left/>
      <right/>
      <top style="dotted">
        <color rgb="FF404040"/>
      </top>
      <bottom style="dotted">
        <color rgb="FF404040"/>
      </bottom>
      <diagonal/>
    </border>
    <border>
      <left style="dotted">
        <color rgb="FF404040"/>
      </left>
      <right style="dotted">
        <color rgb="FF404040"/>
      </right>
      <top/>
      <bottom style="dotted">
        <color rgb="FF1F497D"/>
      </bottom>
      <diagonal/>
    </border>
    <border>
      <left/>
      <right style="dotted">
        <color rgb="FF404040"/>
      </right>
      <top/>
      <bottom style="dotted">
        <color rgb="FF404040"/>
      </bottom>
      <diagonal/>
    </border>
    <border>
      <left style="dotted">
        <color rgb="FF404040"/>
      </left>
      <right style="dotted">
        <color rgb="FF404040"/>
      </right>
      <top/>
      <bottom style="dotted">
        <color rgb="FF404040"/>
      </bottom>
      <diagonal/>
    </border>
    <border>
      <left style="dotted">
        <color rgb="FF404040"/>
      </left>
      <right/>
      <top style="dotted">
        <color rgb="FF404040"/>
      </top>
      <bottom style="dotted">
        <color rgb="FF404040"/>
      </bottom>
      <diagonal/>
    </border>
    <border>
      <left style="dotted">
        <color rgb="FF404040"/>
      </left>
      <right style="dotted">
        <color rgb="FF404040"/>
      </right>
      <top style="dotted">
        <color rgb="FF404040"/>
      </top>
      <bottom style="dotted">
        <color rgb="FF404040"/>
      </bottom>
      <diagonal/>
    </border>
    <border>
      <left style="hair">
        <color rgb="FF404040"/>
      </left>
      <right style="hair">
        <color rgb="FF404040"/>
      </right>
      <top style="hair">
        <color rgb="FF404040"/>
      </top>
      <bottom style="hair">
        <color rgb="FF404040"/>
      </bottom>
      <diagonal/>
    </border>
    <border>
      <left style="dotted">
        <color rgb="FF404040"/>
      </left>
      <right/>
      <top/>
      <bottom style="dotted">
        <color rgb="FF404040"/>
      </bottom>
      <diagonal/>
    </border>
    <border>
      <left/>
      <right style="dotted">
        <color rgb="FF404040"/>
      </right>
      <top style="dotted">
        <color rgb="FF1F497D"/>
      </top>
      <bottom style="dotted">
        <color rgb="FF1F497D"/>
      </bottom>
      <diagonal/>
    </border>
    <border>
      <left/>
      <right style="dotted">
        <color rgb="FF1F497D"/>
      </right>
      <top/>
      <bottom style="dotted">
        <color rgb="FF1F497D"/>
      </bottom>
      <diagonal/>
    </border>
    <border>
      <left/>
      <right style="dotted">
        <color rgb="FF404040"/>
      </right>
      <top/>
      <bottom/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/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/>
      <bottom style="hair">
        <color theme="1" tint="0.34998626667073579"/>
      </bottom>
      <diagonal/>
    </border>
    <border>
      <left style="hair">
        <color theme="2" tint="-0.749961851863155"/>
      </left>
      <right style="hair">
        <color theme="2" tint="-0.749961851863155"/>
      </right>
      <top style="hair">
        <color theme="2" tint="-0.749961851863155"/>
      </top>
      <bottom style="hair">
        <color theme="2" tint="-0.749961851863155"/>
      </bottom>
      <diagonal/>
    </border>
    <border>
      <left/>
      <right style="hair">
        <color theme="1" tint="0.14990691854609822"/>
      </right>
      <top style="hair">
        <color theme="1" tint="0.14990691854609822"/>
      </top>
      <bottom style="hair">
        <color theme="1" tint="0.14990691854609822"/>
      </bottom>
      <diagonal/>
    </border>
    <border>
      <left/>
      <right/>
      <top style="hair">
        <color theme="1" tint="0.14990691854609822"/>
      </top>
      <bottom style="hair">
        <color theme="1" tint="0.14990691854609822"/>
      </bottom>
      <diagonal/>
    </border>
    <border>
      <left style="hair">
        <color theme="1" tint="0.34998626667073579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theme="1" tint="0.14990691854609822"/>
      </top>
      <bottom style="hair">
        <color theme="1" tint="0.14990691854609822"/>
      </bottom>
      <diagonal/>
    </border>
    <border>
      <left/>
      <right/>
      <top/>
      <bottom style="dotted">
        <color rgb="FF404040"/>
      </bottom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/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/>
      <right style="dotted">
        <color indexed="63"/>
      </right>
      <top/>
      <bottom style="dotted">
        <color indexed="63"/>
      </bottom>
      <diagonal/>
    </border>
    <border>
      <left style="dotted">
        <color rgb="FF404040"/>
      </left>
      <right style="dotted">
        <color rgb="FF404040"/>
      </right>
      <top style="dotted">
        <color rgb="FF40404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9" fontId="51" fillId="0" borderId="0" applyFont="0" applyFill="0" applyBorder="0" applyAlignment="0" applyProtection="0"/>
    <xf numFmtId="0" fontId="52" fillId="0" borderId="0"/>
    <xf numFmtId="0" fontId="55" fillId="0" borderId="0" applyNumberFormat="0" applyFill="0" applyBorder="0" applyAlignment="0" applyProtection="0"/>
    <xf numFmtId="43" fontId="51" fillId="0" borderId="0" applyFont="0" applyFill="0" applyBorder="0" applyAlignment="0" applyProtection="0"/>
  </cellStyleXfs>
  <cellXfs count="145">
    <xf numFmtId="0" fontId="0" fillId="0" borderId="0" xfId="0"/>
    <xf numFmtId="0" fontId="0" fillId="4" borderId="5" xfId="0" applyFill="1" applyBorder="1"/>
    <xf numFmtId="0" fontId="4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indent="5"/>
    </xf>
    <xf numFmtId="0" fontId="10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indent="4"/>
    </xf>
    <xf numFmtId="0" fontId="15" fillId="6" borderId="8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vertical="center" wrapText="1"/>
    </xf>
    <xf numFmtId="0" fontId="0" fillId="8" borderId="0" xfId="0" applyFill="1"/>
    <xf numFmtId="0" fontId="16" fillId="9" borderId="0" xfId="1" applyFont="1" applyFill="1" applyAlignment="1">
      <alignment horizontal="left" vertical="center" indent="5"/>
    </xf>
    <xf numFmtId="0" fontId="16" fillId="5" borderId="0" xfId="1" applyFont="1" applyFill="1" applyAlignment="1">
      <alignment horizontal="left" vertical="center" indent="5"/>
    </xf>
    <xf numFmtId="0" fontId="16" fillId="8" borderId="0" xfId="1" applyFont="1" applyFill="1" applyAlignment="1">
      <alignment horizontal="left" vertical="center" indent="5"/>
    </xf>
    <xf numFmtId="0" fontId="17" fillId="3" borderId="8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16" fillId="7" borderId="0" xfId="1" applyFont="1" applyFill="1" applyAlignment="1">
      <alignment horizontal="left" vertical="center" indent="5"/>
    </xf>
    <xf numFmtId="0" fontId="2" fillId="0" borderId="0" xfId="1"/>
    <xf numFmtId="0" fontId="0" fillId="0" borderId="0" xfId="0" applyFill="1"/>
    <xf numFmtId="0" fontId="6" fillId="0" borderId="0" xfId="0" applyFont="1" applyFill="1"/>
    <xf numFmtId="0" fontId="25" fillId="8" borderId="0" xfId="0" applyFont="1" applyFill="1" applyAlignment="1">
      <alignment horizontal="left" vertical="center" indent="5"/>
    </xf>
    <xf numFmtId="0" fontId="15" fillId="9" borderId="6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vertical="center" wrapText="1"/>
    </xf>
    <xf numFmtId="0" fontId="20" fillId="0" borderId="0" xfId="0" applyFont="1"/>
    <xf numFmtId="0" fontId="4" fillId="0" borderId="0" xfId="0" applyFont="1" applyAlignment="1">
      <alignment vertical="center"/>
    </xf>
    <xf numFmtId="0" fontId="28" fillId="0" borderId="14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9" fillId="11" borderId="17" xfId="0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32" fillId="9" borderId="6" xfId="0" applyFont="1" applyFill="1" applyBorder="1" applyAlignment="1">
      <alignment horizontal="left" vertical="center" wrapText="1" indent="2"/>
    </xf>
    <xf numFmtId="0" fontId="32" fillId="9" borderId="6" xfId="0" applyFont="1" applyFill="1" applyBorder="1" applyAlignment="1">
      <alignment horizontal="left" vertical="center" wrapText="1" indent="5"/>
    </xf>
    <xf numFmtId="0" fontId="10" fillId="0" borderId="8" xfId="0" applyFont="1" applyBorder="1" applyAlignment="1">
      <alignment horizontal="left" vertical="center" wrapText="1"/>
    </xf>
    <xf numFmtId="0" fontId="3" fillId="12" borderId="0" xfId="0" applyFont="1" applyFill="1"/>
    <xf numFmtId="0" fontId="4" fillId="12" borderId="1" xfId="0" applyFont="1" applyFill="1" applyBorder="1" applyAlignment="1">
      <alignment vertical="center"/>
    </xf>
    <xf numFmtId="0" fontId="4" fillId="12" borderId="4" xfId="0" applyFont="1" applyFill="1" applyBorder="1" applyAlignment="1">
      <alignment vertical="center"/>
    </xf>
    <xf numFmtId="0" fontId="4" fillId="12" borderId="4" xfId="0" applyFont="1" applyFill="1" applyBorder="1" applyAlignment="1">
      <alignment vertical="center" wrapText="1"/>
    </xf>
    <xf numFmtId="0" fontId="4" fillId="12" borderId="6" xfId="0" applyFont="1" applyFill="1" applyBorder="1" applyAlignment="1">
      <alignment vertical="center" wrapText="1"/>
    </xf>
    <xf numFmtId="0" fontId="0" fillId="12" borderId="0" xfId="0" applyFill="1"/>
    <xf numFmtId="3" fontId="27" fillId="13" borderId="5" xfId="0" applyNumberFormat="1" applyFont="1" applyFill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28" fillId="2" borderId="15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16" fillId="12" borderId="0" xfId="1" applyFont="1" applyFill="1" applyAlignment="1">
      <alignment horizontal="left" vertical="center" indent="5"/>
    </xf>
    <xf numFmtId="0" fontId="8" fillId="0" borderId="0" xfId="0" applyFont="1"/>
    <xf numFmtId="0" fontId="22" fillId="8" borderId="0" xfId="0" applyFont="1" applyFill="1" applyBorder="1" applyAlignment="1">
      <alignment horizontal="center" vertical="center" wrapText="1"/>
    </xf>
    <xf numFmtId="0" fontId="41" fillId="0" borderId="0" xfId="0" applyFont="1" applyBorder="1" applyAlignment="1">
      <alignment horizontal="left" vertical="center"/>
    </xf>
    <xf numFmtId="0" fontId="43" fillId="0" borderId="0" xfId="0" applyFont="1" applyAlignment="1">
      <alignment horizontal="center"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3" fontId="27" fillId="13" borderId="5" xfId="0" applyNumberFormat="1" applyFont="1" applyFill="1" applyBorder="1" applyAlignment="1">
      <alignment horizontal="center" vertical="center" wrapText="1"/>
    </xf>
    <xf numFmtId="0" fontId="44" fillId="10" borderId="0" xfId="1" applyFont="1" applyFill="1" applyAlignment="1">
      <alignment horizontal="left" vertical="center" indent="5"/>
    </xf>
    <xf numFmtId="2" fontId="0" fillId="0" borderId="0" xfId="0" applyNumberFormat="1"/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2" fontId="30" fillId="2" borderId="27" xfId="0" applyNumberFormat="1" applyFont="1" applyFill="1" applyBorder="1" applyAlignment="1">
      <alignment horizontal="center" vertical="center"/>
    </xf>
    <xf numFmtId="0" fontId="38" fillId="11" borderId="0" xfId="0" applyFont="1" applyFill="1" applyBorder="1" applyAlignment="1">
      <alignment horizontal="center" vertical="center" wrapText="1"/>
    </xf>
    <xf numFmtId="0" fontId="46" fillId="11" borderId="0" xfId="0" applyFont="1" applyFill="1"/>
    <xf numFmtId="0" fontId="37" fillId="0" borderId="14" xfId="0" applyFont="1" applyBorder="1" applyAlignment="1">
      <alignment horizontal="center" vertical="center" wrapText="1"/>
    </xf>
    <xf numFmtId="0" fontId="47" fillId="2" borderId="21" xfId="0" applyFont="1" applyFill="1" applyBorder="1" applyAlignment="1">
      <alignment horizontal="center" vertical="center" wrapText="1"/>
    </xf>
    <xf numFmtId="0" fontId="32" fillId="14" borderId="14" xfId="0" applyFont="1" applyFill="1" applyBorder="1" applyAlignment="1">
      <alignment horizontal="center" vertical="center" wrapText="1"/>
    </xf>
    <xf numFmtId="0" fontId="48" fillId="6" borderId="0" xfId="0" applyFont="1" applyFill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3" fontId="27" fillId="15" borderId="5" xfId="0" applyNumberFormat="1" applyFont="1" applyFill="1" applyBorder="1" applyAlignment="1">
      <alignment horizontal="center" vertical="center"/>
    </xf>
    <xf numFmtId="0" fontId="4" fillId="19" borderId="5" xfId="0" applyFont="1" applyFill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0" fontId="30" fillId="17" borderId="24" xfId="0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/>
    </xf>
    <xf numFmtId="0" fontId="0" fillId="0" borderId="0" xfId="0" applyFont="1"/>
    <xf numFmtId="0" fontId="14" fillId="0" borderId="0" xfId="0" applyFont="1" applyFill="1"/>
    <xf numFmtId="0" fontId="43" fillId="16" borderId="24" xfId="0" applyFont="1" applyFill="1" applyBorder="1" applyAlignment="1">
      <alignment horizontal="left" vertical="center" wrapText="1" indent="5"/>
    </xf>
    <xf numFmtId="2" fontId="30" fillId="17" borderId="24" xfId="0" applyNumberFormat="1" applyFont="1" applyFill="1" applyBorder="1" applyAlignment="1">
      <alignment horizontal="center" vertical="center"/>
    </xf>
    <xf numFmtId="2" fontId="30" fillId="16" borderId="1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wrapText="1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 vertical="center"/>
    </xf>
    <xf numFmtId="164" fontId="30" fillId="17" borderId="24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4" fontId="27" fillId="15" borderId="5" xfId="0" applyNumberFormat="1" applyFont="1" applyFill="1" applyBorder="1" applyAlignment="1">
      <alignment horizontal="center" vertical="center"/>
    </xf>
    <xf numFmtId="9" fontId="27" fillId="15" borderId="5" xfId="2" applyFont="1" applyFill="1" applyBorder="1" applyAlignment="1">
      <alignment horizontal="center" vertical="center"/>
    </xf>
    <xf numFmtId="0" fontId="53" fillId="20" borderId="28" xfId="3" applyFont="1" applyFill="1" applyBorder="1" applyAlignment="1">
      <alignment vertical="center" wrapText="1"/>
    </xf>
    <xf numFmtId="0" fontId="53" fillId="20" borderId="0" xfId="3" applyFont="1" applyFill="1" applyBorder="1" applyAlignment="1">
      <alignment horizontal="left" vertical="center" wrapText="1"/>
    </xf>
    <xf numFmtId="0" fontId="5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5" fillId="0" borderId="29" xfId="4" applyBorder="1" applyAlignment="1">
      <alignment horizontal="center" vertical="center" wrapText="1"/>
    </xf>
    <xf numFmtId="165" fontId="0" fillId="0" borderId="0" xfId="0" applyNumberFormat="1"/>
    <xf numFmtId="2" fontId="4" fillId="0" borderId="9" xfId="0" applyNumberFormat="1" applyFont="1" applyBorder="1" applyAlignment="1">
      <alignment horizontal="center" vertical="center" wrapText="1"/>
    </xf>
    <xf numFmtId="43" fontId="0" fillId="0" borderId="0" xfId="0" applyNumberFormat="1"/>
    <xf numFmtId="43" fontId="4" fillId="0" borderId="5" xfId="0" applyNumberFormat="1" applyFont="1" applyBorder="1" applyAlignment="1">
      <alignment horizontal="center" vertical="center" wrapText="1"/>
    </xf>
    <xf numFmtId="0" fontId="22" fillId="8" borderId="5" xfId="0" applyFont="1" applyFill="1" applyBorder="1" applyAlignment="1">
      <alignment vertical="center" wrapText="1"/>
    </xf>
    <xf numFmtId="0" fontId="22" fillId="8" borderId="3" xfId="0" applyFont="1" applyFill="1" applyBorder="1" applyAlignment="1">
      <alignment vertical="center" wrapText="1"/>
    </xf>
    <xf numFmtId="0" fontId="22" fillId="8" borderId="26" xfId="0" applyFont="1" applyFill="1" applyBorder="1" applyAlignment="1">
      <alignment vertical="center" wrapText="1"/>
    </xf>
    <xf numFmtId="0" fontId="0" fillId="0" borderId="31" xfId="0" applyBorder="1"/>
    <xf numFmtId="43" fontId="5" fillId="11" borderId="5" xfId="5" applyNumberFormat="1" applyFont="1" applyFill="1" applyBorder="1" applyAlignment="1">
      <alignment horizontal="center" vertical="center" wrapText="1"/>
    </xf>
    <xf numFmtId="43" fontId="5" fillId="11" borderId="13" xfId="5" applyNumberFormat="1" applyFont="1" applyFill="1" applyBorder="1" applyAlignment="1">
      <alignment horizontal="center" vertical="center" wrapText="1"/>
    </xf>
    <xf numFmtId="43" fontId="5" fillId="11" borderId="9" xfId="5" applyNumberFormat="1" applyFont="1" applyFill="1" applyBorder="1" applyAlignment="1">
      <alignment horizontal="center" vertical="center" wrapText="1"/>
    </xf>
    <xf numFmtId="0" fontId="0" fillId="11" borderId="0" xfId="0" applyFill="1"/>
    <xf numFmtId="0" fontId="22" fillId="8" borderId="0" xfId="0" applyFont="1" applyFill="1" applyBorder="1" applyAlignment="1">
      <alignment vertical="center" wrapText="1"/>
    </xf>
    <xf numFmtId="3" fontId="27" fillId="11" borderId="0" xfId="0" applyNumberFormat="1" applyFont="1" applyFill="1" applyBorder="1" applyAlignment="1">
      <alignment horizontal="center" vertical="center"/>
    </xf>
    <xf numFmtId="0" fontId="0" fillId="0" borderId="31" xfId="0" applyBorder="1" applyAlignment="1">
      <alignment wrapText="1"/>
    </xf>
    <xf numFmtId="0" fontId="3" fillId="0" borderId="0" xfId="0" applyFont="1" applyBorder="1" applyAlignment="1">
      <alignment horizontal="center" vertical="center"/>
    </xf>
    <xf numFmtId="0" fontId="45" fillId="18" borderId="0" xfId="0" applyFont="1" applyFill="1" applyAlignment="1">
      <alignment horizontal="center" vertical="center"/>
    </xf>
    <xf numFmtId="3" fontId="26" fillId="13" borderId="7" xfId="0" quotePrefix="1" applyNumberFormat="1" applyFont="1" applyFill="1" applyBorder="1" applyAlignment="1">
      <alignment horizontal="center" vertical="center"/>
    </xf>
    <xf numFmtId="3" fontId="26" fillId="13" borderId="3" xfId="0" applyNumberFormat="1" applyFont="1" applyFill="1" applyBorder="1" applyAlignment="1">
      <alignment horizontal="center" vertical="center"/>
    </xf>
    <xf numFmtId="3" fontId="26" fillId="13" borderId="2" xfId="0" applyNumberFormat="1" applyFont="1" applyFill="1" applyBorder="1" applyAlignment="1">
      <alignment horizontal="center" vertical="center"/>
    </xf>
    <xf numFmtId="3" fontId="26" fillId="13" borderId="7" xfId="0" applyNumberFormat="1" applyFont="1" applyFill="1" applyBorder="1" applyAlignment="1">
      <alignment horizontal="center" vertical="center"/>
    </xf>
    <xf numFmtId="0" fontId="21" fillId="9" borderId="7" xfId="0" applyFont="1" applyFill="1" applyBorder="1" applyAlignment="1">
      <alignment horizontal="left" vertical="center" wrapText="1"/>
    </xf>
    <xf numFmtId="0" fontId="21" fillId="9" borderId="3" xfId="0" applyFont="1" applyFill="1" applyBorder="1" applyAlignment="1">
      <alignment horizontal="left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 wrapText="1"/>
    </xf>
    <xf numFmtId="0" fontId="19" fillId="6" borderId="26" xfId="0" applyFont="1" applyFill="1" applyBorder="1" applyAlignment="1">
      <alignment horizontal="center" vertical="center" wrapText="1"/>
    </xf>
    <xf numFmtId="0" fontId="19" fillId="6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31" fillId="2" borderId="20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wrapText="1"/>
    </xf>
    <xf numFmtId="0" fontId="29" fillId="11" borderId="0" xfId="0" applyFont="1" applyFill="1" applyBorder="1" applyAlignment="1">
      <alignment horizontal="left" vertical="top" wrapText="1"/>
    </xf>
    <xf numFmtId="0" fontId="28" fillId="2" borderId="0" xfId="0" applyFont="1" applyFill="1" applyBorder="1" applyAlignment="1">
      <alignment horizontal="left" vertical="center" wrapText="1" indent="1"/>
    </xf>
    <xf numFmtId="0" fontId="28" fillId="0" borderId="19" xfId="0" applyFont="1" applyBorder="1" applyAlignment="1">
      <alignment horizontal="center" vertical="center"/>
    </xf>
    <xf numFmtId="0" fontId="28" fillId="0" borderId="21" xfId="0" applyFont="1" applyBorder="1" applyAlignment="1">
      <alignment horizontal="left" vertical="center" wrapText="1"/>
    </xf>
    <xf numFmtId="0" fontId="28" fillId="0" borderId="23" xfId="0" applyFont="1" applyBorder="1" applyAlignment="1">
      <alignment horizontal="left" vertical="center" wrapText="1"/>
    </xf>
    <xf numFmtId="0" fontId="28" fillId="0" borderId="25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2" borderId="23" xfId="0" applyFont="1" applyFill="1" applyBorder="1" applyAlignment="1">
      <alignment horizontal="left" vertical="center" wrapText="1"/>
    </xf>
    <xf numFmtId="0" fontId="28" fillId="2" borderId="22" xfId="0" applyFont="1" applyFill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/>
    </xf>
    <xf numFmtId="43" fontId="5" fillId="11" borderId="5" xfId="5" applyNumberFormat="1" applyFont="1" applyFill="1" applyBorder="1" applyAlignment="1">
      <alignment horizontal="left" wrapText="1"/>
    </xf>
    <xf numFmtId="43" fontId="5" fillId="11" borderId="30" xfId="5" applyNumberFormat="1" applyFont="1" applyFill="1" applyBorder="1" applyAlignment="1">
      <alignment horizontal="center" vertical="center" wrapText="1"/>
    </xf>
    <xf numFmtId="43" fontId="5" fillId="11" borderId="6" xfId="5" applyNumberFormat="1" applyFont="1" applyFill="1" applyBorder="1" applyAlignment="1">
      <alignment horizontal="center" vertical="center" wrapText="1"/>
    </xf>
    <xf numFmtId="43" fontId="0" fillId="11" borderId="9" xfId="5" applyNumberFormat="1" applyFont="1" applyFill="1" applyBorder="1"/>
    <xf numFmtId="0" fontId="0" fillId="21" borderId="0" xfId="0" applyFill="1" applyAlignment="1">
      <alignment horizontal="left" wrapText="1"/>
    </xf>
    <xf numFmtId="0" fontId="50" fillId="0" borderId="0" xfId="0" applyFont="1" applyAlignment="1">
      <alignment horizontal="left" wrapText="1"/>
    </xf>
  </cellXfs>
  <cellStyles count="6">
    <cellStyle name="Collegamento ipertestuale" xfId="1" builtinId="8"/>
    <cellStyle name="Collegamento ipertestuale_Le Funzioni" xfId="4"/>
    <cellStyle name="Migliaia" xfId="5" builtinId="3"/>
    <cellStyle name="Normale" xfId="0" builtinId="0"/>
    <cellStyle name="Normale_Le Funzioni" xfId="3"/>
    <cellStyle name="Percentuale" xfId="2" builtinId="5"/>
  </cellStyles>
  <dxfs count="0"/>
  <tableStyles count="0" defaultTableStyle="TableStyleMedium2" defaultPivotStyle="PivotStyleLight16"/>
  <colors>
    <mruColors>
      <color rgb="FFFFFF00"/>
      <color rgb="FFCC99FF"/>
      <color rgb="FFCCCCFF"/>
      <color rgb="FF9999FF"/>
      <color rgb="FFFF99FF"/>
      <color rgb="FFFFFF99"/>
      <color rgb="FFFF99CC"/>
      <color rgb="FFED5613"/>
      <color rgb="FFCCEC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finanze.regione.emilia-romagna.it/finanza-del-territorio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45738</xdr:colOff>
      <xdr:row>1</xdr:row>
      <xdr:rowOff>438150</xdr:rowOff>
    </xdr:from>
    <xdr:to>
      <xdr:col>1</xdr:col>
      <xdr:colOff>3981449</xdr:colOff>
      <xdr:row>9</xdr:row>
      <xdr:rowOff>11793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2D2F992A-A359-4848-B4B7-8FB043C8F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0688" y="914400"/>
          <a:ext cx="3935711" cy="22152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314326</xdr:colOff>
      <xdr:row>15</xdr:row>
      <xdr:rowOff>123825</xdr:rowOff>
    </xdr:from>
    <xdr:to>
      <xdr:col>8</xdr:col>
      <xdr:colOff>581026</xdr:colOff>
      <xdr:row>17</xdr:row>
      <xdr:rowOff>0</xdr:rowOff>
    </xdr:to>
    <xdr:pic>
      <xdr:nvPicPr>
        <xdr:cNvPr id="2" name="Immagin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CA9468C3-2815-4D4D-A7FA-D1E6723F7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1" y="3457575"/>
          <a:ext cx="14859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470400</xdr:colOff>
      <xdr:row>2</xdr:row>
      <xdr:rowOff>31750</xdr:rowOff>
    </xdr:from>
    <xdr:to>
      <xdr:col>7</xdr:col>
      <xdr:colOff>602277</xdr:colOff>
      <xdr:row>5</xdr:row>
      <xdr:rowOff>366523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16D92394-BB53-4449-BF34-C64AA4A32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66350" y="508000"/>
          <a:ext cx="3827577" cy="19667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renogalliera.it/lunione/Atti-e-regolamenti/convenzioni" TargetMode="External"/><Relationship Id="rId3" Type="http://schemas.openxmlformats.org/officeDocument/2006/relationships/hyperlink" Target="http://www.renogalliera.it/lunione/Atti-e-regolamenti/convenzioni" TargetMode="External"/><Relationship Id="rId7" Type="http://schemas.openxmlformats.org/officeDocument/2006/relationships/hyperlink" Target="http://www.renogalliera.it/lunione/Atti-e-regolamenti/convenzioni" TargetMode="External"/><Relationship Id="rId12" Type="http://schemas.openxmlformats.org/officeDocument/2006/relationships/printerSettings" Target="../printerSettings/printerSettings5.bin"/><Relationship Id="rId2" Type="http://schemas.openxmlformats.org/officeDocument/2006/relationships/hyperlink" Target="http://www.renogalliera.it/lunione/Atti-e-regolamenti/convenzioni" TargetMode="External"/><Relationship Id="rId1" Type="http://schemas.openxmlformats.org/officeDocument/2006/relationships/hyperlink" Target="http://www.renogalliera.it/lunione/Atti-e-regolamenti/convenzioni" TargetMode="External"/><Relationship Id="rId6" Type="http://schemas.openxmlformats.org/officeDocument/2006/relationships/hyperlink" Target="http://www.renogalliera.it/lunione/Atti-e-regolamenti/convenzioni" TargetMode="External"/><Relationship Id="rId11" Type="http://schemas.openxmlformats.org/officeDocument/2006/relationships/hyperlink" Target="http://www.renogalliera.it/lunione/Atti-e-regolamenti/convenzioni" TargetMode="External"/><Relationship Id="rId5" Type="http://schemas.openxmlformats.org/officeDocument/2006/relationships/hyperlink" Target="http://www.renogalliera.it/lunione/Atti-e-regolamenti/convenzioni" TargetMode="External"/><Relationship Id="rId10" Type="http://schemas.openxmlformats.org/officeDocument/2006/relationships/hyperlink" Target="http://www.renogalliera.it/lunione/Atti-e-regolamenti/convenzioni" TargetMode="External"/><Relationship Id="rId4" Type="http://schemas.openxmlformats.org/officeDocument/2006/relationships/hyperlink" Target="http://www.renogalliera.it/lunione/Atti-e-regolamenti/convenzioni" TargetMode="External"/><Relationship Id="rId9" Type="http://schemas.openxmlformats.org/officeDocument/2006/relationships/hyperlink" Target="http://www.renogalliera.it/lunione/Atti-e-regolamenti/convenzioni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B1:D11"/>
  <sheetViews>
    <sheetView showGridLines="0" tabSelected="1" workbookViewId="0">
      <selection activeCell="C20" sqref="C19:C20"/>
    </sheetView>
  </sheetViews>
  <sheetFormatPr defaultRowHeight="15" x14ac:dyDescent="0.25"/>
  <cols>
    <col min="1" max="1" width="21.5703125" customWidth="1"/>
    <col min="2" max="2" width="58" customWidth="1"/>
    <col min="3" max="3" width="60.5703125" customWidth="1"/>
  </cols>
  <sheetData>
    <row r="1" spans="2:4" ht="37.5" customHeight="1" x14ac:dyDescent="0.25">
      <c r="B1" s="112" t="s">
        <v>0</v>
      </c>
      <c r="C1" s="112"/>
    </row>
    <row r="2" spans="2:4" ht="46.5" customHeight="1" x14ac:dyDescent="0.35">
      <c r="B2" s="86"/>
      <c r="C2" s="58" t="s">
        <v>125</v>
      </c>
    </row>
    <row r="3" spans="2:4" ht="24" customHeight="1" x14ac:dyDescent="0.25">
      <c r="B3" s="111"/>
      <c r="C3" s="54" t="s">
        <v>1</v>
      </c>
      <c r="D3" s="111"/>
    </row>
    <row r="4" spans="2:4" ht="23.25" customHeight="1" x14ac:dyDescent="0.25">
      <c r="B4" s="111"/>
      <c r="C4" s="17" t="s">
        <v>2</v>
      </c>
      <c r="D4" s="111"/>
    </row>
    <row r="5" spans="2:4" ht="24" customHeight="1" x14ac:dyDescent="0.25">
      <c r="B5" s="111"/>
      <c r="C5" s="18" t="s">
        <v>3</v>
      </c>
      <c r="D5" s="111"/>
    </row>
    <row r="6" spans="2:4" ht="25.5" customHeight="1" x14ac:dyDescent="0.25">
      <c r="B6" s="111"/>
      <c r="C6" s="19" t="s">
        <v>4</v>
      </c>
      <c r="D6" s="111"/>
    </row>
    <row r="7" spans="2:4" ht="27.75" customHeight="1" x14ac:dyDescent="0.25">
      <c r="B7" s="111"/>
      <c r="C7" s="26" t="s">
        <v>5</v>
      </c>
      <c r="D7" s="111"/>
    </row>
    <row r="8" spans="2:4" ht="22.5" customHeight="1" x14ac:dyDescent="0.25">
      <c r="B8" s="111"/>
      <c r="C8" s="61" t="s">
        <v>6</v>
      </c>
      <c r="D8" s="111"/>
    </row>
    <row r="9" spans="2:4" ht="15" customHeight="1" x14ac:dyDescent="0.25">
      <c r="B9" s="86"/>
      <c r="C9" s="34" t="s">
        <v>7</v>
      </c>
      <c r="D9" s="111"/>
    </row>
    <row r="10" spans="2:4" ht="22.5" x14ac:dyDescent="0.25">
      <c r="B10" s="86"/>
      <c r="C10" s="81">
        <v>2080136040</v>
      </c>
      <c r="D10" s="111"/>
    </row>
    <row r="11" spans="2:4" x14ac:dyDescent="0.25">
      <c r="D11" s="111"/>
    </row>
  </sheetData>
  <mergeCells count="3">
    <mergeCell ref="B3:B8"/>
    <mergeCell ref="B1:C1"/>
    <mergeCell ref="D3:D11"/>
  </mergeCells>
  <hyperlinks>
    <hyperlink ref="C3" location="Sintesi!A1" display="Dati di Sintesi"/>
    <hyperlink ref="C4" location="Spese!A1" display="Le Spese dell’Unione"/>
    <hyperlink ref="C5" location="'Risorse gestioni associate'!B3" display="Le Risorse per le gestioni associate"/>
    <hyperlink ref="C6" location="'Le Funzioni'!A1" display="Le funzioni associate in cifre"/>
    <hyperlink ref="C7" location="'Andamento '!A1" display="L’andamento delle funzioni associate"/>
    <hyperlink ref="C8" location="Completezza!A1" display="Completezza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tabColor theme="9" tint="-0.249977111117893"/>
  </sheetPr>
  <dimension ref="B2:F26"/>
  <sheetViews>
    <sheetView showGridLines="0" tabSelected="1" workbookViewId="0">
      <selection activeCell="C20" sqref="C19:C20"/>
    </sheetView>
  </sheetViews>
  <sheetFormatPr defaultRowHeight="15" x14ac:dyDescent="0.25"/>
  <cols>
    <col min="1" max="1" width="7.5703125" customWidth="1"/>
    <col min="3" max="3" width="32.28515625" customWidth="1"/>
    <col min="6" max="6" width="38.42578125" customWidth="1"/>
  </cols>
  <sheetData>
    <row r="2" spans="2:6" x14ac:dyDescent="0.25">
      <c r="B2" s="27" t="s">
        <v>8</v>
      </c>
    </row>
    <row r="3" spans="2:6" ht="20.45" x14ac:dyDescent="0.45">
      <c r="C3" s="43" t="s">
        <v>9</v>
      </c>
      <c r="D3" s="43"/>
      <c r="E3" s="48"/>
      <c r="F3" s="48"/>
    </row>
    <row r="4" spans="2:6" ht="24" customHeight="1" x14ac:dyDescent="0.35">
      <c r="C4" s="44" t="s">
        <v>10</v>
      </c>
      <c r="D4" s="113" t="s">
        <v>150</v>
      </c>
      <c r="E4" s="114"/>
      <c r="F4" s="115"/>
    </row>
    <row r="5" spans="2:6" ht="27" customHeight="1" x14ac:dyDescent="0.25">
      <c r="C5" s="45" t="s">
        <v>11</v>
      </c>
      <c r="D5" s="116">
        <v>295.56299999999999</v>
      </c>
      <c r="E5" s="114"/>
      <c r="F5" s="115"/>
    </row>
    <row r="6" spans="2:6" ht="37.5" customHeight="1" x14ac:dyDescent="0.25">
      <c r="C6" s="46" t="s">
        <v>12</v>
      </c>
      <c r="D6" s="2" t="s">
        <v>13</v>
      </c>
      <c r="E6" s="2">
        <v>1</v>
      </c>
      <c r="F6" s="3" t="s">
        <v>135</v>
      </c>
    </row>
    <row r="7" spans="2:6" ht="37.5" customHeight="1" x14ac:dyDescent="0.25">
      <c r="C7" s="46"/>
      <c r="D7" s="1"/>
      <c r="E7" s="2">
        <v>2</v>
      </c>
      <c r="F7" s="3" t="s">
        <v>136</v>
      </c>
    </row>
    <row r="8" spans="2:6" ht="37.5" customHeight="1" x14ac:dyDescent="0.25">
      <c r="C8" s="46"/>
      <c r="D8" s="1"/>
      <c r="E8" s="2">
        <v>3</v>
      </c>
      <c r="F8" s="3" t="s">
        <v>137</v>
      </c>
    </row>
    <row r="9" spans="2:6" ht="37.5" customHeight="1" x14ac:dyDescent="0.25">
      <c r="C9" s="46"/>
      <c r="D9" s="1"/>
      <c r="E9" s="2">
        <v>4</v>
      </c>
      <c r="F9" s="3" t="s">
        <v>138</v>
      </c>
    </row>
    <row r="10" spans="2:6" ht="37.5" customHeight="1" x14ac:dyDescent="0.25">
      <c r="C10" s="46"/>
      <c r="D10" s="1"/>
      <c r="E10" s="2">
        <v>5</v>
      </c>
      <c r="F10" s="3" t="s">
        <v>139</v>
      </c>
    </row>
    <row r="11" spans="2:6" ht="37.5" customHeight="1" x14ac:dyDescent="0.25">
      <c r="C11" s="46"/>
      <c r="D11" s="1"/>
      <c r="E11" s="2">
        <v>6</v>
      </c>
      <c r="F11" s="88" t="s">
        <v>140</v>
      </c>
    </row>
    <row r="12" spans="2:6" ht="37.5" customHeight="1" x14ac:dyDescent="0.25">
      <c r="C12" s="46"/>
      <c r="D12" s="1"/>
      <c r="E12" s="2">
        <v>7</v>
      </c>
      <c r="F12" s="3" t="s">
        <v>141</v>
      </c>
    </row>
    <row r="13" spans="2:6" ht="37.5" customHeight="1" x14ac:dyDescent="0.25">
      <c r="C13" s="46"/>
      <c r="D13" s="1"/>
      <c r="E13" s="2">
        <v>8</v>
      </c>
      <c r="F13" s="3" t="s">
        <v>142</v>
      </c>
    </row>
    <row r="14" spans="2:6" ht="37.5" customHeight="1" x14ac:dyDescent="0.25">
      <c r="C14" s="46"/>
      <c r="D14" s="1"/>
      <c r="E14" s="2">
        <v>9</v>
      </c>
      <c r="F14" s="3" t="s">
        <v>143</v>
      </c>
    </row>
    <row r="15" spans="2:6" ht="37.5" customHeight="1" x14ac:dyDescent="0.25">
      <c r="C15" s="46"/>
      <c r="D15" s="1"/>
      <c r="E15" s="2">
        <v>10</v>
      </c>
      <c r="F15" s="3" t="s">
        <v>144</v>
      </c>
    </row>
    <row r="16" spans="2:6" ht="37.5" customHeight="1" x14ac:dyDescent="0.25">
      <c r="C16" s="46"/>
      <c r="D16" s="1"/>
      <c r="E16" s="2">
        <v>11</v>
      </c>
      <c r="F16" s="3" t="s">
        <v>145</v>
      </c>
    </row>
    <row r="17" spans="3:6" ht="37.5" customHeight="1" x14ac:dyDescent="0.25">
      <c r="C17" s="46"/>
      <c r="D17" s="1"/>
      <c r="E17" s="2">
        <v>12</v>
      </c>
      <c r="F17" s="3" t="s">
        <v>146</v>
      </c>
    </row>
    <row r="18" spans="3:6" ht="37.5" customHeight="1" x14ac:dyDescent="0.25">
      <c r="C18" s="46"/>
      <c r="D18" s="1"/>
      <c r="E18" s="2">
        <v>13</v>
      </c>
      <c r="F18" s="3" t="s">
        <v>147</v>
      </c>
    </row>
    <row r="19" spans="3:6" ht="49.5" x14ac:dyDescent="0.25">
      <c r="C19" s="46"/>
      <c r="D19" s="1"/>
      <c r="E19" s="2">
        <v>14</v>
      </c>
      <c r="F19" s="88" t="s">
        <v>148</v>
      </c>
    </row>
    <row r="20" spans="3:6" ht="49.5" x14ac:dyDescent="0.25">
      <c r="C20" s="46"/>
      <c r="D20" s="1"/>
      <c r="E20" s="2">
        <v>15</v>
      </c>
      <c r="F20" s="88" t="s">
        <v>149</v>
      </c>
    </row>
    <row r="21" spans="3:6" ht="37.5" customHeight="1" x14ac:dyDescent="0.25">
      <c r="C21" s="46"/>
      <c r="D21" s="1"/>
      <c r="E21" s="2">
        <v>16</v>
      </c>
      <c r="F21" s="3" t="s">
        <v>75</v>
      </c>
    </row>
    <row r="22" spans="3:6" ht="44.25" customHeight="1" x14ac:dyDescent="0.25">
      <c r="C22" s="46" t="s">
        <v>14</v>
      </c>
      <c r="D22" s="49" t="s">
        <v>130</v>
      </c>
      <c r="E22" s="2" t="s">
        <v>15</v>
      </c>
      <c r="F22" s="60" t="s">
        <v>131</v>
      </c>
    </row>
    <row r="23" spans="3:6" ht="49.5" customHeight="1" x14ac:dyDescent="0.25">
      <c r="C23" s="47" t="s">
        <v>16</v>
      </c>
      <c r="D23" s="49" t="s">
        <v>132</v>
      </c>
      <c r="E23" s="2" t="s">
        <v>15</v>
      </c>
      <c r="F23" s="60" t="s">
        <v>133</v>
      </c>
    </row>
    <row r="24" spans="3:6" x14ac:dyDescent="0.25">
      <c r="C24" t="s">
        <v>151</v>
      </c>
    </row>
    <row r="26" spans="3:6" ht="15.75" x14ac:dyDescent="0.3">
      <c r="C26" s="80" t="s">
        <v>17</v>
      </c>
    </row>
  </sheetData>
  <mergeCells count="2">
    <mergeCell ref="D4:F4"/>
    <mergeCell ref="D5:F5"/>
  </mergeCells>
  <hyperlinks>
    <hyperlink ref="B2" location="Indice!A1" display="←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tabColor rgb="FF0070C0"/>
    <pageSetUpPr fitToPage="1"/>
  </sheetPr>
  <dimension ref="A1:D19"/>
  <sheetViews>
    <sheetView showGridLines="0" tabSelected="1" workbookViewId="0">
      <selection activeCell="C20" sqref="C19:C20"/>
    </sheetView>
  </sheetViews>
  <sheetFormatPr defaultRowHeight="15" x14ac:dyDescent="0.25"/>
  <cols>
    <col min="2" max="2" width="11.7109375" customWidth="1"/>
    <col min="3" max="3" width="40.28515625" customWidth="1"/>
    <col min="4" max="4" width="54.140625" customWidth="1"/>
  </cols>
  <sheetData>
    <row r="1" spans="1:4" ht="25.5" customHeight="1" x14ac:dyDescent="0.25">
      <c r="A1" s="27" t="s">
        <v>8</v>
      </c>
    </row>
    <row r="2" spans="1:4" ht="28.5" customHeight="1" x14ac:dyDescent="0.25">
      <c r="B2" s="117" t="s">
        <v>2</v>
      </c>
      <c r="C2" s="118"/>
      <c r="D2" s="118"/>
    </row>
    <row r="3" spans="1:4" ht="32.25" customHeight="1" x14ac:dyDescent="0.25">
      <c r="B3" s="31">
        <v>1</v>
      </c>
      <c r="C3" s="32" t="s">
        <v>18</v>
      </c>
      <c r="D3" s="89">
        <v>237.22</v>
      </c>
    </row>
    <row r="4" spans="1:4" ht="28.5" customHeight="1" x14ac:dyDescent="0.25">
      <c r="B4" s="41" t="s">
        <v>19</v>
      </c>
      <c r="C4" s="40" t="s">
        <v>20</v>
      </c>
      <c r="D4" s="74">
        <v>2</v>
      </c>
    </row>
    <row r="5" spans="1:4" ht="30" customHeight="1" x14ac:dyDescent="0.25">
      <c r="B5" s="41" t="s">
        <v>21</v>
      </c>
      <c r="C5" s="40" t="s">
        <v>22</v>
      </c>
      <c r="D5" s="74">
        <v>1</v>
      </c>
    </row>
    <row r="6" spans="1:4" ht="32.25" customHeight="1" x14ac:dyDescent="0.25">
      <c r="B6" s="31">
        <v>2</v>
      </c>
      <c r="C6" s="32" t="s">
        <v>23</v>
      </c>
      <c r="D6" s="90">
        <f>D3/241.34</f>
        <v>0.98292864837987903</v>
      </c>
    </row>
    <row r="7" spans="1:4" ht="24.75" customHeight="1" x14ac:dyDescent="0.25">
      <c r="B7" s="31">
        <v>3</v>
      </c>
      <c r="C7" s="32" t="s">
        <v>24</v>
      </c>
      <c r="D7" s="74">
        <v>28112994</v>
      </c>
    </row>
    <row r="8" spans="1:4" ht="33" x14ac:dyDescent="0.25">
      <c r="B8" s="31">
        <v>4</v>
      </c>
      <c r="C8" s="32" t="s">
        <v>25</v>
      </c>
      <c r="D8" s="74">
        <v>872149</v>
      </c>
    </row>
    <row r="9" spans="1:4" ht="18" x14ac:dyDescent="0.25">
      <c r="B9" s="31">
        <v>5</v>
      </c>
      <c r="C9" s="32" t="s">
        <v>26</v>
      </c>
      <c r="D9" s="74">
        <v>377</v>
      </c>
    </row>
    <row r="10" spans="1:4" ht="33" x14ac:dyDescent="0.25">
      <c r="B10" s="31">
        <v>6</v>
      </c>
      <c r="C10" s="32" t="s">
        <v>27</v>
      </c>
      <c r="D10" s="74">
        <v>12</v>
      </c>
    </row>
    <row r="11" spans="1:4" x14ac:dyDescent="0.35">
      <c r="B11" s="29" t="s">
        <v>28</v>
      </c>
    </row>
    <row r="12" spans="1:4" x14ac:dyDescent="0.35">
      <c r="B12" s="29" t="s">
        <v>29</v>
      </c>
    </row>
    <row r="13" spans="1:4" x14ac:dyDescent="0.35">
      <c r="B13" s="29" t="s">
        <v>30</v>
      </c>
    </row>
    <row r="14" spans="1:4" ht="15.75" x14ac:dyDescent="0.25">
      <c r="B14" s="29" t="s">
        <v>31</v>
      </c>
    </row>
    <row r="15" spans="1:4" x14ac:dyDescent="0.25">
      <c r="B15" s="4" t="s">
        <v>32</v>
      </c>
    </row>
    <row r="16" spans="1:4" ht="17.25" x14ac:dyDescent="0.25">
      <c r="B16" s="5" t="s">
        <v>33</v>
      </c>
    </row>
    <row r="17" spans="2:2" x14ac:dyDescent="0.25">
      <c r="B17" s="4" t="s">
        <v>34</v>
      </c>
    </row>
    <row r="18" spans="2:2" x14ac:dyDescent="0.25">
      <c r="B18" s="4" t="s">
        <v>35</v>
      </c>
    </row>
    <row r="19" spans="2:2" ht="15.75" x14ac:dyDescent="0.25">
      <c r="B19" s="53" t="s">
        <v>36</v>
      </c>
    </row>
  </sheetData>
  <mergeCells count="1">
    <mergeCell ref="B2:D2"/>
  </mergeCells>
  <hyperlinks>
    <hyperlink ref="A1" location="Indice!A1" display="←"/>
  </hyperlinks>
  <pageMargins left="0.7" right="0.7" top="0.75" bottom="0.75" header="0.3" footer="0.3"/>
  <pageSetup paperSize="9" scale="8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tabColor theme="4" tint="-0.249977111117893"/>
  </sheetPr>
  <dimension ref="A1:H12"/>
  <sheetViews>
    <sheetView showGridLines="0" tabSelected="1" zoomScale="130" zoomScaleNormal="130" workbookViewId="0">
      <selection activeCell="C20" sqref="C19:C20"/>
    </sheetView>
  </sheetViews>
  <sheetFormatPr defaultRowHeight="15" x14ac:dyDescent="0.25"/>
  <cols>
    <col min="2" max="2" width="8.140625" customWidth="1"/>
    <col min="3" max="3" width="44.28515625" customWidth="1"/>
    <col min="4" max="4" width="18.7109375" customWidth="1"/>
    <col min="5" max="5" width="16.5703125" customWidth="1"/>
    <col min="6" max="6" width="17.85546875" customWidth="1"/>
    <col min="8" max="8" width="17.5703125" customWidth="1"/>
    <col min="11" max="11" width="22.28515625" customWidth="1"/>
  </cols>
  <sheetData>
    <row r="1" spans="1:8" ht="23.25" customHeight="1" x14ac:dyDescent="0.25">
      <c r="A1" s="27"/>
      <c r="B1" s="27" t="s">
        <v>8</v>
      </c>
    </row>
    <row r="3" spans="1:8" ht="20.45" x14ac:dyDescent="0.35">
      <c r="B3" s="119" t="s">
        <v>3</v>
      </c>
      <c r="C3" s="120"/>
      <c r="D3" s="20"/>
      <c r="E3" s="20"/>
      <c r="F3" s="20"/>
    </row>
    <row r="4" spans="1:8" ht="18" x14ac:dyDescent="0.35">
      <c r="B4" s="21"/>
      <c r="C4" s="22"/>
      <c r="D4" s="6" t="s">
        <v>37</v>
      </c>
      <c r="E4" s="6" t="s">
        <v>38</v>
      </c>
      <c r="F4" s="6" t="s">
        <v>39</v>
      </c>
    </row>
    <row r="5" spans="1:8" ht="35.25" customHeight="1" x14ac:dyDescent="0.25">
      <c r="B5" s="23">
        <v>7</v>
      </c>
      <c r="C5" s="24" t="s">
        <v>40</v>
      </c>
      <c r="D5" s="74">
        <v>15655854.4</v>
      </c>
      <c r="E5" s="74">
        <f>18231088.07+83609.52</f>
        <v>18314697.59</v>
      </c>
      <c r="F5" s="74">
        <f>17898513.92+83609.52</f>
        <v>17982123.440000001</v>
      </c>
    </row>
    <row r="6" spans="1:8" ht="63" customHeight="1" x14ac:dyDescent="0.25">
      <c r="B6" s="23">
        <v>8</v>
      </c>
      <c r="C6" s="24" t="s">
        <v>41</v>
      </c>
      <c r="D6" s="74">
        <v>370081.96820677904</v>
      </c>
      <c r="E6" s="74">
        <v>563386.44538041938</v>
      </c>
      <c r="F6" s="74">
        <v>504646.04681122093</v>
      </c>
      <c r="H6" s="109"/>
    </row>
    <row r="7" spans="1:8" ht="51" customHeight="1" x14ac:dyDescent="0.25">
      <c r="B7" s="23">
        <v>9</v>
      </c>
      <c r="C7" s="24" t="s">
        <v>42</v>
      </c>
      <c r="D7" s="74">
        <f>19304984.35-D5-D6</f>
        <v>3279047.981793222</v>
      </c>
      <c r="E7" s="74">
        <f>23269806.18-E6-E5</f>
        <v>4391722.1446195804</v>
      </c>
      <c r="F7" s="74">
        <f>23003129.78-F6-F5</f>
        <v>4516360.2931887805</v>
      </c>
    </row>
    <row r="8" spans="1:8" ht="57.75" customHeight="1" x14ac:dyDescent="0.25">
      <c r="B8" s="23">
        <v>10</v>
      </c>
      <c r="C8" s="24" t="s">
        <v>43</v>
      </c>
      <c r="D8" s="74">
        <v>7852996.5300000003</v>
      </c>
      <c r="E8" s="74">
        <v>9493804</v>
      </c>
      <c r="F8" s="74">
        <v>8085730.54</v>
      </c>
    </row>
    <row r="9" spans="1:8" ht="17.25" x14ac:dyDescent="0.25">
      <c r="B9" s="28" t="s">
        <v>165</v>
      </c>
    </row>
    <row r="10" spans="1:8" ht="16.5" x14ac:dyDescent="0.35">
      <c r="B10" s="79" t="s">
        <v>44</v>
      </c>
    </row>
    <row r="11" spans="1:8" ht="17.25" x14ac:dyDescent="0.25">
      <c r="B11" s="55" t="s">
        <v>45</v>
      </c>
    </row>
    <row r="12" spans="1:8" ht="15.75" x14ac:dyDescent="0.25">
      <c r="B12" s="53" t="s">
        <v>36</v>
      </c>
    </row>
  </sheetData>
  <mergeCells count="1">
    <mergeCell ref="B3:C3"/>
  </mergeCells>
  <hyperlinks>
    <hyperlink ref="B1" location="Indice!A1" display="←"/>
  </hyperlink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>
    <tabColor rgb="FFED5613"/>
    <pageSetUpPr fitToPage="1"/>
  </sheetPr>
  <dimension ref="A1:P24"/>
  <sheetViews>
    <sheetView showGridLines="0" tabSelected="1" topLeftCell="B1" zoomScale="85" zoomScaleNormal="85" workbookViewId="0">
      <selection activeCell="C20" sqref="C19:C20"/>
    </sheetView>
  </sheetViews>
  <sheetFormatPr defaultRowHeight="15" x14ac:dyDescent="0.25"/>
  <cols>
    <col min="1" max="1" width="0" hidden="1" customWidth="1"/>
    <col min="2" max="2" width="34.42578125" customWidth="1"/>
    <col min="3" max="3" width="29.85546875" customWidth="1"/>
    <col min="4" max="4" width="12" customWidth="1"/>
    <col min="5" max="5" width="12.28515625" customWidth="1"/>
    <col min="6" max="6" width="14.140625" customWidth="1"/>
    <col min="7" max="7" width="14.28515625" customWidth="1"/>
    <col min="8" max="8" width="16.42578125" customWidth="1"/>
    <col min="9" max="9" width="17.42578125" customWidth="1"/>
    <col min="10" max="10" width="39.28515625" customWidth="1"/>
    <col min="11" max="11" width="2" customWidth="1"/>
    <col min="12" max="12" width="70.28515625" customWidth="1"/>
    <col min="13" max="14" width="14.28515625" bestFit="1" customWidth="1"/>
    <col min="16" max="16" width="23.140625" customWidth="1"/>
  </cols>
  <sheetData>
    <row r="1" spans="1:16" ht="21" customHeight="1" x14ac:dyDescent="0.25">
      <c r="A1" s="27" t="s">
        <v>8</v>
      </c>
      <c r="M1" s="85"/>
    </row>
    <row r="2" spans="1:16" ht="21" x14ac:dyDescent="0.25">
      <c r="B2" s="30" t="s">
        <v>4</v>
      </c>
      <c r="C2" s="16"/>
      <c r="D2" s="16"/>
      <c r="E2" s="56">
        <v>2019</v>
      </c>
      <c r="F2" s="16"/>
      <c r="G2" s="16"/>
      <c r="H2" s="16"/>
      <c r="I2" s="16"/>
      <c r="J2" s="16"/>
    </row>
    <row r="3" spans="1:16" ht="93.75" customHeight="1" x14ac:dyDescent="0.25">
      <c r="B3" s="15"/>
      <c r="C3" s="42" t="s">
        <v>46</v>
      </c>
      <c r="D3" s="42" t="s">
        <v>47</v>
      </c>
      <c r="E3" s="42" t="s">
        <v>48</v>
      </c>
      <c r="F3" s="42" t="s">
        <v>49</v>
      </c>
      <c r="G3" s="42" t="s">
        <v>50</v>
      </c>
      <c r="H3" s="42" t="s">
        <v>51</v>
      </c>
      <c r="I3" s="42" t="s">
        <v>52</v>
      </c>
      <c r="J3" s="11" t="s">
        <v>53</v>
      </c>
      <c r="L3" s="33" t="s">
        <v>54</v>
      </c>
    </row>
    <row r="4" spans="1:16" ht="35.1" customHeight="1" x14ac:dyDescent="0.3">
      <c r="A4" s="103">
        <v>62</v>
      </c>
      <c r="B4" s="100" t="s">
        <v>55</v>
      </c>
      <c r="C4" s="7" t="s">
        <v>152</v>
      </c>
      <c r="D4" s="7">
        <v>8</v>
      </c>
      <c r="E4" s="7" t="s">
        <v>157</v>
      </c>
      <c r="F4" s="7">
        <v>4.68</v>
      </c>
      <c r="G4" s="8"/>
      <c r="H4" s="139">
        <v>186383</v>
      </c>
      <c r="I4" s="139">
        <f>794012.21-H4</f>
        <v>607629.21</v>
      </c>
      <c r="J4" s="95" t="s">
        <v>159</v>
      </c>
      <c r="L4" s="28" t="s">
        <v>56</v>
      </c>
      <c r="M4" s="84"/>
      <c r="N4" s="84"/>
      <c r="O4" s="84"/>
      <c r="P4" s="84"/>
    </row>
    <row r="5" spans="1:16" ht="35.1" customHeight="1" x14ac:dyDescent="0.25">
      <c r="A5" s="103">
        <v>61</v>
      </c>
      <c r="B5" s="100" t="s">
        <v>57</v>
      </c>
      <c r="C5" s="7" t="s">
        <v>152</v>
      </c>
      <c r="D5" s="7">
        <v>8</v>
      </c>
      <c r="E5" s="7" t="s">
        <v>157</v>
      </c>
      <c r="F5" s="7">
        <v>7.03</v>
      </c>
      <c r="G5" s="99"/>
      <c r="H5" s="104">
        <v>305013</v>
      </c>
      <c r="I5" s="104">
        <f>451596.01-H5</f>
        <v>146583.01</v>
      </c>
      <c r="J5" s="95" t="s">
        <v>159</v>
      </c>
      <c r="L5" s="84" t="s">
        <v>58</v>
      </c>
    </row>
    <row r="6" spans="1:16" ht="35.1" customHeight="1" x14ac:dyDescent="0.25">
      <c r="A6" s="103"/>
      <c r="B6" s="100" t="s">
        <v>59</v>
      </c>
      <c r="C6" s="7" t="s">
        <v>153</v>
      </c>
      <c r="D6" s="7"/>
      <c r="E6" s="7"/>
      <c r="F6" s="7"/>
      <c r="G6" s="8"/>
      <c r="H6" s="104"/>
      <c r="I6" s="104"/>
      <c r="J6" s="8"/>
      <c r="L6" s="10" t="s">
        <v>60</v>
      </c>
    </row>
    <row r="7" spans="1:16" ht="35.1" customHeight="1" x14ac:dyDescent="0.25">
      <c r="A7" s="103">
        <v>81</v>
      </c>
      <c r="B7" s="100" t="s">
        <v>61</v>
      </c>
      <c r="C7" s="7" t="s">
        <v>152</v>
      </c>
      <c r="D7" s="7">
        <v>8</v>
      </c>
      <c r="E7" s="7" t="s">
        <v>157</v>
      </c>
      <c r="F7" s="121">
        <v>49.42</v>
      </c>
      <c r="G7" s="99"/>
      <c r="H7" s="140">
        <v>2159857</v>
      </c>
      <c r="I7" s="140">
        <f>2724725.76-H7</f>
        <v>564868.75999999978</v>
      </c>
      <c r="J7" s="95" t="s">
        <v>159</v>
      </c>
      <c r="L7" s="10" t="s">
        <v>62</v>
      </c>
    </row>
    <row r="8" spans="1:16" ht="35.1" customHeight="1" x14ac:dyDescent="0.25">
      <c r="A8" s="103">
        <v>82</v>
      </c>
      <c r="B8" s="100" t="s">
        <v>63</v>
      </c>
      <c r="C8" s="7" t="s">
        <v>152</v>
      </c>
      <c r="D8" s="7">
        <v>8</v>
      </c>
      <c r="E8" s="7" t="s">
        <v>157</v>
      </c>
      <c r="F8" s="122"/>
      <c r="G8" s="99"/>
      <c r="H8" s="141"/>
      <c r="I8" s="141"/>
      <c r="J8" s="95" t="s">
        <v>159</v>
      </c>
      <c r="L8" s="10" t="s">
        <v>64</v>
      </c>
    </row>
    <row r="9" spans="1:16" ht="35.1" customHeight="1" x14ac:dyDescent="0.25">
      <c r="A9" s="110" t="s">
        <v>160</v>
      </c>
      <c r="B9" s="100" t="s">
        <v>65</v>
      </c>
      <c r="C9" s="7" t="s">
        <v>152</v>
      </c>
      <c r="D9" s="7">
        <v>8</v>
      </c>
      <c r="E9" s="7" t="s">
        <v>157</v>
      </c>
      <c r="F9" s="7">
        <v>38.549999999999997</v>
      </c>
      <c r="G9" s="99"/>
      <c r="H9" s="104">
        <v>1437343.46</v>
      </c>
      <c r="I9" s="104">
        <f>5433014.58-H9</f>
        <v>3995671.12</v>
      </c>
      <c r="J9" s="95" t="s">
        <v>159</v>
      </c>
      <c r="L9" s="10" t="s">
        <v>66</v>
      </c>
    </row>
    <row r="10" spans="1:16" ht="35.1" customHeight="1" x14ac:dyDescent="0.25">
      <c r="A10" s="103">
        <v>73</v>
      </c>
      <c r="B10" s="100" t="s">
        <v>67</v>
      </c>
      <c r="C10" s="7" t="s">
        <v>152</v>
      </c>
      <c r="D10" s="7">
        <v>8</v>
      </c>
      <c r="E10" s="7" t="s">
        <v>158</v>
      </c>
      <c r="F10" s="7">
        <v>1.68</v>
      </c>
      <c r="G10" s="99"/>
      <c r="H10" s="104">
        <v>106256.21</v>
      </c>
      <c r="I10" s="104">
        <f>172815.83-H10</f>
        <v>66559.619999999981</v>
      </c>
      <c r="J10" s="95" t="s">
        <v>159</v>
      </c>
      <c r="L10" s="144" t="s">
        <v>170</v>
      </c>
    </row>
    <row r="11" spans="1:16" ht="35.1" customHeight="1" x14ac:dyDescent="0.25">
      <c r="A11" s="103">
        <v>71</v>
      </c>
      <c r="B11" s="100" t="s">
        <v>68</v>
      </c>
      <c r="C11" s="93" t="s">
        <v>154</v>
      </c>
      <c r="D11" s="7">
        <v>8</v>
      </c>
      <c r="E11" s="7" t="s">
        <v>157</v>
      </c>
      <c r="F11" s="7">
        <v>6</v>
      </c>
      <c r="G11" s="99"/>
      <c r="H11" s="104">
        <v>238558</v>
      </c>
      <c r="I11" s="104">
        <f>343860.73-H11</f>
        <v>105302.72999999998</v>
      </c>
      <c r="J11" s="95" t="s">
        <v>159</v>
      </c>
      <c r="L11" s="144"/>
    </row>
    <row r="12" spans="1:16" ht="35.1" customHeight="1" x14ac:dyDescent="0.25">
      <c r="A12" s="103"/>
      <c r="B12" s="100" t="s">
        <v>70</v>
      </c>
      <c r="C12" s="94" t="s">
        <v>153</v>
      </c>
      <c r="D12" s="94"/>
      <c r="E12" s="94"/>
      <c r="F12" s="94"/>
      <c r="G12" s="64"/>
      <c r="H12" s="105"/>
      <c r="I12" s="105"/>
      <c r="J12" s="9"/>
    </row>
    <row r="13" spans="1:16" ht="35.1" customHeight="1" x14ac:dyDescent="0.25">
      <c r="A13" s="110" t="s">
        <v>161</v>
      </c>
      <c r="B13" s="101" t="s">
        <v>72</v>
      </c>
      <c r="C13" s="64" t="s">
        <v>152</v>
      </c>
      <c r="D13" s="64">
        <v>8</v>
      </c>
      <c r="E13" s="64" t="s">
        <v>157</v>
      </c>
      <c r="F13" s="64">
        <v>70.87</v>
      </c>
      <c r="G13" s="99"/>
      <c r="H13" s="106">
        <v>2371034.58</v>
      </c>
      <c r="I13" s="106">
        <f>13458762.77-2371034.58</f>
        <v>11087728.189999999</v>
      </c>
      <c r="J13" s="95" t="s">
        <v>159</v>
      </c>
      <c r="L13" s="28" t="s">
        <v>69</v>
      </c>
    </row>
    <row r="14" spans="1:16" ht="35.1" customHeight="1" x14ac:dyDescent="0.25">
      <c r="A14" s="103">
        <v>51</v>
      </c>
      <c r="B14" s="102" t="s">
        <v>73</v>
      </c>
      <c r="C14" s="64" t="s">
        <v>152</v>
      </c>
      <c r="D14" s="64">
        <v>8</v>
      </c>
      <c r="E14" s="64" t="s">
        <v>158</v>
      </c>
      <c r="F14" s="64">
        <v>2</v>
      </c>
      <c r="G14" s="99"/>
      <c r="H14" s="106">
        <v>63471</v>
      </c>
      <c r="I14" s="106">
        <f>118073.49-H14</f>
        <v>54602.490000000005</v>
      </c>
      <c r="J14" s="95" t="s">
        <v>159</v>
      </c>
      <c r="L14" s="57" t="s">
        <v>71</v>
      </c>
    </row>
    <row r="15" spans="1:16" ht="35.1" customHeight="1" x14ac:dyDescent="0.25">
      <c r="A15" s="103"/>
      <c r="B15" s="102" t="s">
        <v>74</v>
      </c>
      <c r="C15" s="64" t="s">
        <v>153</v>
      </c>
      <c r="D15" s="64"/>
      <c r="E15" s="64"/>
      <c r="F15" s="64"/>
      <c r="G15" s="25"/>
      <c r="H15" s="106"/>
      <c r="I15" s="106"/>
      <c r="J15" s="25"/>
    </row>
    <row r="16" spans="1:16" ht="35.1" customHeight="1" x14ac:dyDescent="0.25">
      <c r="A16" s="103" t="s">
        <v>162</v>
      </c>
      <c r="B16" s="102" t="s">
        <v>75</v>
      </c>
      <c r="C16" s="64" t="s">
        <v>152</v>
      </c>
      <c r="D16" s="64">
        <v>8</v>
      </c>
      <c r="E16" s="64" t="s">
        <v>158</v>
      </c>
      <c r="F16" s="64">
        <v>0.7</v>
      </c>
      <c r="G16" s="99"/>
      <c r="H16" s="106">
        <v>27077.919999999998</v>
      </c>
      <c r="I16" s="142">
        <v>0</v>
      </c>
      <c r="J16" s="95" t="s">
        <v>159</v>
      </c>
    </row>
    <row r="17" spans="1:14" ht="89.25" customHeight="1" x14ac:dyDescent="0.25">
      <c r="A17" s="110" t="s">
        <v>163</v>
      </c>
      <c r="B17" s="102" t="s">
        <v>167</v>
      </c>
      <c r="C17" s="91" t="s">
        <v>155</v>
      </c>
      <c r="D17" s="64">
        <v>8</v>
      </c>
      <c r="E17" s="64" t="s">
        <v>157</v>
      </c>
      <c r="F17" s="64">
        <v>20.71</v>
      </c>
      <c r="G17" s="99"/>
      <c r="H17" s="106">
        <v>863482.6</v>
      </c>
      <c r="I17" s="106">
        <f>4944916.54-H17</f>
        <v>4081433.94</v>
      </c>
      <c r="J17" s="95" t="s">
        <v>159</v>
      </c>
      <c r="L17" s="107"/>
    </row>
    <row r="18" spans="1:14" ht="90.75" customHeight="1" x14ac:dyDescent="0.25">
      <c r="A18" s="110" t="s">
        <v>164</v>
      </c>
      <c r="B18" s="102" t="s">
        <v>76</v>
      </c>
      <c r="C18" s="92" t="s">
        <v>156</v>
      </c>
      <c r="D18" s="64"/>
      <c r="E18" s="64"/>
      <c r="F18" s="97">
        <f>9.15-F16</f>
        <v>8.4500000000000011</v>
      </c>
      <c r="G18" s="99"/>
      <c r="H18" s="106">
        <f>438236.37-H16</f>
        <v>411158.45</v>
      </c>
      <c r="I18" s="106">
        <f>826555.59-H16-H18</f>
        <v>388319.21999999991</v>
      </c>
      <c r="J18" s="25"/>
    </row>
    <row r="19" spans="1:14" x14ac:dyDescent="0.25">
      <c r="F19" s="96"/>
      <c r="H19" s="98"/>
      <c r="I19" s="98"/>
      <c r="J19" s="98"/>
      <c r="L19" s="107"/>
      <c r="M19" s="98"/>
      <c r="N19" s="98"/>
    </row>
    <row r="20" spans="1:14" ht="30" x14ac:dyDescent="0.25">
      <c r="B20" s="108" t="s">
        <v>168</v>
      </c>
      <c r="H20" s="143" t="s">
        <v>169</v>
      </c>
      <c r="I20" s="143"/>
      <c r="J20" s="143"/>
      <c r="L20" s="107"/>
    </row>
    <row r="22" spans="1:14" ht="75" x14ac:dyDescent="0.25">
      <c r="B22" s="108" t="s">
        <v>166</v>
      </c>
      <c r="M22" s="98"/>
    </row>
    <row r="24" spans="1:14" x14ac:dyDescent="0.25">
      <c r="G24" s="107"/>
      <c r="H24" s="107"/>
      <c r="I24" s="107"/>
    </row>
  </sheetData>
  <mergeCells count="5">
    <mergeCell ref="F7:F8"/>
    <mergeCell ref="H7:H8"/>
    <mergeCell ref="I7:I8"/>
    <mergeCell ref="H20:J20"/>
    <mergeCell ref="L10:L11"/>
  </mergeCells>
  <hyperlinks>
    <hyperlink ref="A1" location="Indice!A1" display="←"/>
    <hyperlink ref="J4" r:id="rId1"/>
    <hyperlink ref="J5" r:id="rId2"/>
    <hyperlink ref="J7" r:id="rId3"/>
    <hyperlink ref="J8" r:id="rId4"/>
    <hyperlink ref="J9" r:id="rId5"/>
    <hyperlink ref="J10" r:id="rId6"/>
    <hyperlink ref="J11" r:id="rId7"/>
    <hyperlink ref="J13" r:id="rId8"/>
    <hyperlink ref="J14" r:id="rId9"/>
    <hyperlink ref="J16" r:id="rId10"/>
    <hyperlink ref="J17" r:id="rId11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5" orientation="landscape" r:id="rId1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>
    <tabColor rgb="FF9933FF"/>
    <pageSetUpPr fitToPage="1"/>
  </sheetPr>
  <dimension ref="A1:D12"/>
  <sheetViews>
    <sheetView showGridLines="0" tabSelected="1" workbookViewId="0">
      <selection activeCell="C20" sqref="C19:C20"/>
    </sheetView>
  </sheetViews>
  <sheetFormatPr defaultRowHeight="15" x14ac:dyDescent="0.25"/>
  <cols>
    <col min="1" max="1" width="8" customWidth="1"/>
    <col min="2" max="2" width="23.42578125" customWidth="1"/>
    <col min="3" max="3" width="26.42578125" customWidth="1"/>
    <col min="4" max="4" width="29.42578125" customWidth="1"/>
    <col min="5" max="5" width="15.5703125" customWidth="1"/>
    <col min="6" max="6" width="28.5703125" customWidth="1"/>
    <col min="9" max="10" width="9.140625" customWidth="1"/>
    <col min="12" max="12" width="9.140625" customWidth="1"/>
  </cols>
  <sheetData>
    <row r="1" spans="1:4" ht="23.25" customHeight="1" x14ac:dyDescent="0.25">
      <c r="A1" s="27" t="s">
        <v>8</v>
      </c>
    </row>
    <row r="3" spans="1:4" ht="30" customHeight="1" x14ac:dyDescent="0.35">
      <c r="B3" s="123" t="s">
        <v>77</v>
      </c>
      <c r="C3" s="124"/>
      <c r="D3" s="125"/>
    </row>
    <row r="4" spans="1:4" ht="48.95" customHeight="1" x14ac:dyDescent="0.25">
      <c r="B4" s="13"/>
      <c r="C4" s="63" t="s">
        <v>78</v>
      </c>
      <c r="D4" s="64" t="s">
        <v>79</v>
      </c>
    </row>
    <row r="5" spans="1:4" ht="45" x14ac:dyDescent="0.25">
      <c r="B5" s="14" t="s">
        <v>80</v>
      </c>
      <c r="C5" s="75" t="s">
        <v>128</v>
      </c>
      <c r="D5" s="75" t="s">
        <v>134</v>
      </c>
    </row>
    <row r="6" spans="1:4" ht="39.75" customHeight="1" x14ac:dyDescent="0.25">
      <c r="B6" s="14" t="s">
        <v>81</v>
      </c>
      <c r="C6" s="75" t="s">
        <v>129</v>
      </c>
      <c r="D6" s="75">
        <v>0</v>
      </c>
    </row>
    <row r="7" spans="1:4" ht="34.5" customHeight="1" x14ac:dyDescent="0.25">
      <c r="B7" s="14" t="s">
        <v>82</v>
      </c>
      <c r="C7" s="75" t="s">
        <v>129</v>
      </c>
      <c r="D7" s="75">
        <v>0</v>
      </c>
    </row>
    <row r="8" spans="1:4" ht="54.95" customHeight="1" x14ac:dyDescent="0.35">
      <c r="C8" s="73" t="s">
        <v>83</v>
      </c>
      <c r="D8" s="72">
        <v>0</v>
      </c>
    </row>
    <row r="9" spans="1:4" ht="111.95" customHeight="1" x14ac:dyDescent="0.35">
      <c r="B9" s="126" t="s">
        <v>84</v>
      </c>
      <c r="C9" s="126"/>
      <c r="D9" s="126"/>
    </row>
    <row r="10" spans="1:4" ht="15.75" customHeight="1" x14ac:dyDescent="0.25">
      <c r="B10" s="53" t="s">
        <v>36</v>
      </c>
    </row>
    <row r="11" spans="1:4" ht="21.6" customHeight="1" x14ac:dyDescent="0.25"/>
    <row r="12" spans="1:4" x14ac:dyDescent="0.25">
      <c r="B12" s="12"/>
    </row>
  </sheetData>
  <mergeCells count="2">
    <mergeCell ref="B3:D3"/>
    <mergeCell ref="B9:D9"/>
  </mergeCells>
  <conditionalFormatting sqref="D8">
    <cfRule type="iconSet" priority="1">
      <iconSet iconSet="3Symbols2">
        <cfvo type="percent" val="0"/>
        <cfvo type="num" val="0"/>
        <cfvo type="num" val="1"/>
      </iconSet>
    </cfRule>
    <cfRule type="iconSet" priority="2">
      <iconSet iconSet="3Symbols2">
        <cfvo type="percent" val="0"/>
        <cfvo type="percent" val="33"/>
        <cfvo type="percent" val="67"/>
      </iconSet>
    </cfRule>
  </conditionalFormatting>
  <hyperlinks>
    <hyperlink ref="A1" location="Indice!A1" display="←"/>
  </hyperlinks>
  <pageMargins left="0.7" right="0.7" top="0.75" bottom="0.75" header="0.3" footer="0.3"/>
  <pageSetup paperSize="9" scale="8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>
    <tabColor theme="7"/>
    <pageSetUpPr fitToPage="1"/>
  </sheetPr>
  <dimension ref="A1:R41"/>
  <sheetViews>
    <sheetView showGridLines="0" tabSelected="1" zoomScaleNormal="100" workbookViewId="0">
      <selection activeCell="C20" sqref="C19:C20"/>
    </sheetView>
  </sheetViews>
  <sheetFormatPr defaultRowHeight="15" x14ac:dyDescent="0.25"/>
  <cols>
    <col min="1" max="1" width="15.85546875" customWidth="1"/>
    <col min="2" max="2" width="9.140625" customWidth="1"/>
    <col min="3" max="3" width="10.140625" customWidth="1"/>
    <col min="4" max="4" width="13.42578125" customWidth="1"/>
    <col min="5" max="5" width="10.42578125" customWidth="1"/>
    <col min="6" max="6" width="10.5703125" bestFit="1" customWidth="1"/>
    <col min="7" max="7" width="11.28515625" customWidth="1"/>
    <col min="9" max="9" width="10.5703125" customWidth="1"/>
    <col min="10" max="10" width="9.5703125" customWidth="1"/>
    <col min="11" max="11" width="12.42578125" customWidth="1"/>
    <col min="12" max="12" width="10.28515625" customWidth="1"/>
    <col min="13" max="13" width="9.140625" customWidth="1"/>
    <col min="15" max="15" width="10.7109375" customWidth="1"/>
    <col min="18" max="18" width="7.42578125" customWidth="1"/>
  </cols>
  <sheetData>
    <row r="1" spans="1:18" ht="23.25" customHeight="1" x14ac:dyDescent="0.25">
      <c r="A1" s="27" t="s">
        <v>8</v>
      </c>
    </row>
    <row r="2" spans="1:18" ht="21.75" customHeight="1" x14ac:dyDescent="0.35">
      <c r="B2" s="127" t="s">
        <v>85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</row>
    <row r="3" spans="1:18" ht="30" customHeight="1" x14ac:dyDescent="0.25">
      <c r="A3" s="52">
        <v>2019</v>
      </c>
      <c r="B3" s="132" t="s">
        <v>86</v>
      </c>
      <c r="C3" s="133"/>
      <c r="D3" s="133"/>
      <c r="E3" s="133"/>
      <c r="F3" s="51"/>
      <c r="G3" s="131" t="s">
        <v>87</v>
      </c>
      <c r="H3" s="131"/>
      <c r="I3" s="78" t="s">
        <v>126</v>
      </c>
      <c r="J3" s="50"/>
      <c r="K3" s="51"/>
      <c r="L3" s="134" t="s">
        <v>88</v>
      </c>
      <c r="M3" s="135"/>
      <c r="N3" s="78">
        <v>10</v>
      </c>
      <c r="O3" s="35" t="s">
        <v>89</v>
      </c>
      <c r="P3" s="130" t="s">
        <v>90</v>
      </c>
      <c r="Q3" s="130"/>
      <c r="R3" s="130"/>
    </row>
    <row r="4" spans="1:18" ht="59.25" customHeight="1" x14ac:dyDescent="0.25">
      <c r="A4" s="36"/>
      <c r="B4" s="37" t="s">
        <v>91</v>
      </c>
      <c r="C4" s="37" t="s">
        <v>92</v>
      </c>
      <c r="D4" s="37" t="s">
        <v>93</v>
      </c>
      <c r="E4" s="37" t="s">
        <v>94</v>
      </c>
      <c r="F4" s="37" t="s">
        <v>95</v>
      </c>
      <c r="G4" s="35" t="s">
        <v>96</v>
      </c>
      <c r="H4" s="37" t="s">
        <v>97</v>
      </c>
      <c r="I4" s="37" t="s">
        <v>98</v>
      </c>
      <c r="J4" s="37" t="s">
        <v>99</v>
      </c>
      <c r="K4" s="37" t="s">
        <v>100</v>
      </c>
      <c r="L4" s="37" t="s">
        <v>101</v>
      </c>
      <c r="M4" s="37" t="s">
        <v>102</v>
      </c>
      <c r="N4" s="35" t="s">
        <v>103</v>
      </c>
      <c r="O4" s="35" t="s">
        <v>104</v>
      </c>
      <c r="P4" s="130"/>
      <c r="Q4" s="130"/>
      <c r="R4" s="130"/>
    </row>
    <row r="5" spans="1:18" ht="23.45" customHeight="1" x14ac:dyDescent="0.25">
      <c r="A5" s="69" t="s">
        <v>105</v>
      </c>
      <c r="B5" s="71">
        <v>5</v>
      </c>
      <c r="C5" s="71">
        <v>10</v>
      </c>
      <c r="D5" s="71">
        <v>10</v>
      </c>
      <c r="E5" s="71">
        <v>5</v>
      </c>
      <c r="F5" s="71">
        <v>15</v>
      </c>
      <c r="G5" s="71">
        <v>15</v>
      </c>
      <c r="H5" s="71">
        <v>10</v>
      </c>
      <c r="I5" s="71">
        <v>10</v>
      </c>
      <c r="J5" s="71">
        <v>15</v>
      </c>
      <c r="K5" s="71">
        <v>10</v>
      </c>
      <c r="L5" s="71">
        <v>15</v>
      </c>
      <c r="M5" s="71">
        <v>10</v>
      </c>
      <c r="N5" s="71">
        <v>10</v>
      </c>
      <c r="O5" s="71">
        <v>140</v>
      </c>
      <c r="P5" s="130"/>
      <c r="Q5" s="130"/>
      <c r="R5" s="130"/>
    </row>
    <row r="6" spans="1:18" ht="40.5" customHeight="1" x14ac:dyDescent="0.25">
      <c r="A6" s="76" t="s">
        <v>125</v>
      </c>
      <c r="B6" s="77">
        <v>4.5</v>
      </c>
      <c r="C6" s="82">
        <v>10</v>
      </c>
      <c r="D6" s="82">
        <v>10</v>
      </c>
      <c r="E6" s="83">
        <v>5</v>
      </c>
      <c r="F6" s="82">
        <v>13.5</v>
      </c>
      <c r="G6" s="83">
        <v>14.25</v>
      </c>
      <c r="H6" s="83">
        <v>3</v>
      </c>
      <c r="I6" s="83">
        <v>0</v>
      </c>
      <c r="J6" s="77">
        <v>13.799999999999999</v>
      </c>
      <c r="K6" s="87">
        <v>8</v>
      </c>
      <c r="L6" s="82">
        <v>0</v>
      </c>
      <c r="M6" s="82">
        <v>10.625</v>
      </c>
      <c r="N6" s="82">
        <v>0</v>
      </c>
      <c r="O6" s="83">
        <v>92.674999999999997</v>
      </c>
      <c r="P6" s="130"/>
      <c r="Q6" s="130"/>
      <c r="R6" s="130"/>
    </row>
    <row r="7" spans="1:18" ht="42" customHeight="1" x14ac:dyDescent="0.35">
      <c r="A7" s="59" t="s">
        <v>127</v>
      </c>
      <c r="B7" s="66">
        <v>4.5714285714285712</v>
      </c>
      <c r="C7" s="66">
        <v>9.4857142857142858</v>
      </c>
      <c r="D7" s="66">
        <v>9.6428571428571423</v>
      </c>
      <c r="E7" s="66">
        <v>4.3214285714285712</v>
      </c>
      <c r="F7" s="66">
        <v>14.142857142857142</v>
      </c>
      <c r="G7" s="66">
        <v>13.875</v>
      </c>
      <c r="H7" s="66">
        <v>3.6666666666666665</v>
      </c>
      <c r="I7" s="66">
        <v>9.1</v>
      </c>
      <c r="J7" s="66">
        <v>14.7</v>
      </c>
      <c r="K7" s="66">
        <v>8.6999999999999993</v>
      </c>
      <c r="L7" s="66">
        <v>14.4</v>
      </c>
      <c r="M7" s="66">
        <v>9.3333333333333339</v>
      </c>
      <c r="N7" s="66">
        <v>8.9</v>
      </c>
      <c r="O7" s="66">
        <v>124.83928571428572</v>
      </c>
    </row>
    <row r="8" spans="1:18" ht="48" customHeight="1" x14ac:dyDescent="0.25">
      <c r="B8" s="70">
        <v>7</v>
      </c>
      <c r="C8" s="136" t="s">
        <v>106</v>
      </c>
      <c r="D8" s="136"/>
      <c r="E8" s="136"/>
      <c r="F8" s="137"/>
      <c r="G8" s="138"/>
      <c r="H8" s="138"/>
      <c r="I8" s="138"/>
      <c r="J8" s="138"/>
    </row>
    <row r="9" spans="1:18" ht="19.5" customHeight="1" x14ac:dyDescent="0.35">
      <c r="A9" s="65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8"/>
    </row>
    <row r="10" spans="1:18" ht="13.5" customHeight="1" x14ac:dyDescent="0.35"/>
    <row r="11" spans="1:18" ht="46.5" customHeight="1" x14ac:dyDescent="0.25">
      <c r="A11" s="38" t="s">
        <v>107</v>
      </c>
      <c r="B11" s="38" t="s">
        <v>91</v>
      </c>
      <c r="C11" s="38" t="s">
        <v>92</v>
      </c>
      <c r="D11" s="38" t="s">
        <v>93</v>
      </c>
      <c r="E11" s="38" t="s">
        <v>94</v>
      </c>
      <c r="F11" s="38" t="s">
        <v>95</v>
      </c>
      <c r="G11" s="38" t="s">
        <v>108</v>
      </c>
      <c r="H11" s="38" t="s">
        <v>97</v>
      </c>
      <c r="I11" s="38" t="s">
        <v>109</v>
      </c>
      <c r="J11" s="38" t="s">
        <v>99</v>
      </c>
      <c r="K11" s="38" t="s">
        <v>100</v>
      </c>
      <c r="L11" s="38" t="s">
        <v>101</v>
      </c>
      <c r="M11" s="38" t="s">
        <v>102</v>
      </c>
      <c r="N11" s="38" t="s">
        <v>103</v>
      </c>
      <c r="P11" s="129" t="s">
        <v>110</v>
      </c>
      <c r="Q11" s="129"/>
      <c r="R11" s="129"/>
    </row>
    <row r="12" spans="1:18" x14ac:dyDescent="0.25">
      <c r="A12" s="39" t="s">
        <v>111</v>
      </c>
      <c r="B12" s="39">
        <v>2.5</v>
      </c>
      <c r="C12" s="39" t="s">
        <v>112</v>
      </c>
      <c r="D12" s="39" t="s">
        <v>112</v>
      </c>
      <c r="E12" s="39">
        <v>2.5</v>
      </c>
      <c r="F12" s="39" t="s">
        <v>113</v>
      </c>
      <c r="G12" s="39" t="s">
        <v>113</v>
      </c>
      <c r="H12" s="39" t="s">
        <v>112</v>
      </c>
      <c r="I12" s="39" t="s">
        <v>112</v>
      </c>
      <c r="J12" s="39" t="s">
        <v>114</v>
      </c>
      <c r="K12" s="39" t="s">
        <v>112</v>
      </c>
      <c r="L12" s="39" t="s">
        <v>114</v>
      </c>
      <c r="M12" s="39" t="s">
        <v>112</v>
      </c>
      <c r="N12" s="39" t="s">
        <v>112</v>
      </c>
      <c r="P12" s="129"/>
      <c r="Q12" s="129"/>
      <c r="R12" s="129"/>
    </row>
    <row r="13" spans="1:18" x14ac:dyDescent="0.25">
      <c r="A13" s="39" t="s">
        <v>115</v>
      </c>
      <c r="B13" s="39" t="s">
        <v>116</v>
      </c>
      <c r="C13" s="39" t="s">
        <v>117</v>
      </c>
      <c r="D13" s="39" t="s">
        <v>117</v>
      </c>
      <c r="E13" s="39" t="s">
        <v>116</v>
      </c>
      <c r="F13" s="39" t="s">
        <v>118</v>
      </c>
      <c r="G13" s="39" t="s">
        <v>118</v>
      </c>
      <c r="H13" s="39" t="s">
        <v>117</v>
      </c>
      <c r="I13" s="39" t="s">
        <v>117</v>
      </c>
      <c r="J13" s="39" t="s">
        <v>119</v>
      </c>
      <c r="K13" s="39" t="s">
        <v>117</v>
      </c>
      <c r="L13" s="39" t="s">
        <v>119</v>
      </c>
      <c r="M13" s="39" t="s">
        <v>117</v>
      </c>
      <c r="N13" s="39" t="s">
        <v>117</v>
      </c>
      <c r="P13" s="129"/>
      <c r="Q13" s="129"/>
      <c r="R13" s="129"/>
    </row>
    <row r="14" spans="1:18" x14ac:dyDescent="0.25">
      <c r="A14" s="39" t="s">
        <v>120</v>
      </c>
      <c r="B14" s="39" t="s">
        <v>121</v>
      </c>
      <c r="C14" s="39" t="s">
        <v>122</v>
      </c>
      <c r="D14" s="39" t="s">
        <v>122</v>
      </c>
      <c r="E14" s="39" t="s">
        <v>121</v>
      </c>
      <c r="F14" s="39" t="s">
        <v>123</v>
      </c>
      <c r="G14" s="39" t="s">
        <v>123</v>
      </c>
      <c r="H14" s="39" t="s">
        <v>122</v>
      </c>
      <c r="I14" s="39" t="s">
        <v>122</v>
      </c>
      <c r="J14" s="39" t="s">
        <v>124</v>
      </c>
      <c r="K14" s="39" t="s">
        <v>122</v>
      </c>
      <c r="L14" s="39" t="s">
        <v>124</v>
      </c>
      <c r="M14" s="39" t="s">
        <v>122</v>
      </c>
      <c r="N14" s="39" t="s">
        <v>122</v>
      </c>
      <c r="P14" s="129"/>
      <c r="Q14" s="129"/>
      <c r="R14" s="129"/>
    </row>
    <row r="15" spans="1:18" ht="48.95" customHeight="1" x14ac:dyDescent="0.25">
      <c r="A15" s="53" t="s">
        <v>36</v>
      </c>
      <c r="P15" s="129"/>
      <c r="Q15" s="129"/>
      <c r="R15" s="129"/>
    </row>
    <row r="16" spans="1:18" x14ac:dyDescent="0.25">
      <c r="P16" s="129"/>
      <c r="Q16" s="129"/>
      <c r="R16" s="129"/>
    </row>
    <row r="17" spans="2:17" x14ac:dyDescent="0.25">
      <c r="D17" s="62"/>
    </row>
    <row r="18" spans="2:17" x14ac:dyDescent="0.25">
      <c r="D18" s="62"/>
    </row>
    <row r="19" spans="2:17" x14ac:dyDescent="0.25">
      <c r="D19" s="62"/>
    </row>
    <row r="20" spans="2:17" x14ac:dyDescent="0.25">
      <c r="D20" s="62"/>
    </row>
    <row r="21" spans="2:17" x14ac:dyDescent="0.25">
      <c r="D21" s="62"/>
    </row>
    <row r="22" spans="2:17" x14ac:dyDescent="0.25">
      <c r="D22" s="62"/>
    </row>
    <row r="23" spans="2:17" x14ac:dyDescent="0.25">
      <c r="D23" s="62"/>
    </row>
    <row r="24" spans="2:17" x14ac:dyDescent="0.25">
      <c r="D24" s="62"/>
    </row>
    <row r="25" spans="2:17" x14ac:dyDescent="0.25">
      <c r="D25" s="62"/>
    </row>
    <row r="26" spans="2:17" x14ac:dyDescent="0.25">
      <c r="D26" s="62"/>
    </row>
    <row r="27" spans="2:17" x14ac:dyDescent="0.25">
      <c r="D27" s="62"/>
    </row>
    <row r="28" spans="2:17" x14ac:dyDescent="0.25">
      <c r="D28" s="62"/>
    </row>
    <row r="29" spans="2:17" x14ac:dyDescent="0.25"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</row>
    <row r="30" spans="2:17" x14ac:dyDescent="0.25"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</row>
    <row r="31" spans="2:17" x14ac:dyDescent="0.25"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</row>
    <row r="32" spans="2:17" x14ac:dyDescent="0.25"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</row>
    <row r="33" spans="2:17" x14ac:dyDescent="0.25"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</row>
    <row r="34" spans="2:17" x14ac:dyDescent="0.25"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</row>
    <row r="35" spans="2:17" x14ac:dyDescent="0.25"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</row>
    <row r="36" spans="2:17" x14ac:dyDescent="0.25"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</row>
    <row r="37" spans="2:17" x14ac:dyDescent="0.25"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</row>
    <row r="38" spans="2:17" x14ac:dyDescent="0.25"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</row>
    <row r="39" spans="2:17" x14ac:dyDescent="0.25"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</row>
    <row r="40" spans="2:17" x14ac:dyDescent="0.25"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</row>
    <row r="41" spans="2:17" x14ac:dyDescent="0.25"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</row>
  </sheetData>
  <mergeCells count="8">
    <mergeCell ref="B2:O2"/>
    <mergeCell ref="P11:R16"/>
    <mergeCell ref="P3:R6"/>
    <mergeCell ref="G3:H3"/>
    <mergeCell ref="B3:E3"/>
    <mergeCell ref="L3:M3"/>
    <mergeCell ref="C8:F8"/>
    <mergeCell ref="G8:J8"/>
  </mergeCells>
  <conditionalFormatting sqref="B8">
    <cfRule type="iconSet" priority="4">
      <iconSet iconSet="3Symbols2">
        <cfvo type="percent" val="0"/>
        <cfvo type="percent" val="33"/>
        <cfvo type="percent" val="67"/>
      </iconSet>
    </cfRule>
  </conditionalFormatting>
  <hyperlinks>
    <hyperlink ref="A1" location="Indice!A1" display="←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6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1" id="{16276078-9B32-4EE2-96F2-A27850509D66}">
            <x14:iconSet iconSet="3Stars">
              <x14:cfvo type="percent">
                <xm:f>0</xm:f>
              </x14:cfvo>
              <x14:cfvo type="percent">
                <xm:f>"In sviluppo"</xm:f>
              </x14:cfvo>
              <x14:cfvo type="percent">
                <xm:f>"Avanzato"</xm:f>
              </x14:cfvo>
            </x14:iconSet>
          </x14:cfRule>
          <xm:sqref>A12:A14</xm:sqref>
        </x14:conditionalFormatting>
        <x14:conditionalFormatting xmlns:xm="http://schemas.microsoft.com/office/excel/2006/main">
          <x14:cfRule type="iconSet" priority="73" id="{9E62065D-4D92-42E2-B843-807E826D513D}">
            <x14:iconSet iconSet="3Stars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G6:I6 O6</xm:sqref>
        </x14:conditionalFormatting>
        <x14:conditionalFormatting xmlns:xm="http://schemas.microsoft.com/office/excel/2006/main">
          <x14:cfRule type="iconSet" priority="72" id="{AFC465AB-3950-4E36-A561-CB3974A330BE}">
            <x14:iconSet iconSet="3Stars">
              <x14:cfvo type="percent">
                <xm:f>0</xm:f>
              </x14:cfvo>
              <x14:cfvo type="num">
                <xm:f>2.5</xm:f>
              </x14:cfvo>
              <x14:cfvo type="num">
                <xm:f>4</xm:f>
              </x14:cfvo>
            </x14:iconSet>
          </x14:cfRule>
          <xm:sqref>B7</xm:sqref>
        </x14:conditionalFormatting>
        <x14:conditionalFormatting xmlns:xm="http://schemas.microsoft.com/office/excel/2006/main">
          <x14:cfRule type="iconSet" priority="60" id="{685ADAE0-DE42-4959-BE2A-C6BF500FD7D9}">
            <x14:iconSet iconSet="3Stars">
              <x14:cfvo type="percent">
                <xm:f>0</xm:f>
              </x14:cfvo>
              <x14:cfvo type="num">
                <xm:f>2.5</xm:f>
              </x14:cfvo>
              <x14:cfvo type="num">
                <xm:f>4</xm:f>
              </x14:cfvo>
            </x14:iconSet>
          </x14:cfRule>
          <xm:sqref>E6</xm:sqref>
        </x14:conditionalFormatting>
        <x14:conditionalFormatting xmlns:xm="http://schemas.microsoft.com/office/excel/2006/main">
          <x14:cfRule type="iconSet" priority="59" id="{B02A23EE-7CCA-409F-ADEF-AE605975DA52}">
            <x14:iconSet iconSet="3Stars">
              <x14:cfvo type="percent">
                <xm:f>0</xm:f>
              </x14:cfvo>
              <x14:cfvo type="num">
                <xm:f>8</xm:f>
              </x14:cfvo>
              <x14:cfvo type="num">
                <xm:f>13.5</xm:f>
              </x14:cfvo>
            </x14:iconSet>
          </x14:cfRule>
          <xm:sqref>F6</xm:sqref>
        </x14:conditionalFormatting>
        <x14:conditionalFormatting xmlns:xm="http://schemas.microsoft.com/office/excel/2006/main">
          <x14:cfRule type="iconSet" priority="58" id="{4285D211-E794-4B69-BE12-2729A4AB8F04}">
            <x14:iconSet iconSet="3Stars">
              <x14:cfvo type="percent">
                <xm:f>0</xm:f>
              </x14:cfvo>
              <x14:cfvo type="num">
                <xm:f>7</xm:f>
              </x14:cfvo>
              <x14:cfvo type="num">
                <xm:f>12</xm:f>
              </x14:cfvo>
            </x14:iconSet>
          </x14:cfRule>
          <xm:sqref>J6</xm:sqref>
        </x14:conditionalFormatting>
        <x14:conditionalFormatting xmlns:xm="http://schemas.microsoft.com/office/excel/2006/main">
          <x14:cfRule type="iconSet" priority="57" id="{D0E500CA-E8A8-4F2B-97C5-D00FF2497DA8}">
            <x14:iconSet iconSet="3Stars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D6</xm:sqref>
        </x14:conditionalFormatting>
        <x14:conditionalFormatting xmlns:xm="http://schemas.microsoft.com/office/excel/2006/main">
          <x14:cfRule type="iconSet" priority="56" id="{278CF3F2-0514-427C-BE04-B301D1E7314D}">
            <x14:iconSet iconSet="3Stars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K6</xm:sqref>
        </x14:conditionalFormatting>
        <x14:conditionalFormatting xmlns:xm="http://schemas.microsoft.com/office/excel/2006/main">
          <x14:cfRule type="iconSet" priority="55" id="{2199E423-DBFF-4C5E-9FED-374E534143F7}">
            <x14:iconSet iconSet="3Stars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M6</xm:sqref>
        </x14:conditionalFormatting>
        <x14:conditionalFormatting xmlns:xm="http://schemas.microsoft.com/office/excel/2006/main">
          <x14:cfRule type="iconSet" priority="54" id="{E5166D79-3B31-43FC-9D97-D76F3109AB7E}">
            <x14:iconSet iconSet="3Stars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N6</xm:sqref>
        </x14:conditionalFormatting>
        <x14:conditionalFormatting xmlns:xm="http://schemas.microsoft.com/office/excel/2006/main">
          <x14:cfRule type="iconSet" priority="53" id="{E57346B4-CD07-4E7B-A2E5-8112A4EB00EB}">
            <x14:iconSet iconSet="3Stars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C6</xm:sqref>
        </x14:conditionalFormatting>
        <x14:conditionalFormatting xmlns:xm="http://schemas.microsoft.com/office/excel/2006/main">
          <x14:cfRule type="iconSet" priority="52" id="{C88B688B-A1D0-4FB9-80BC-54C805EC8715}">
            <x14:iconSet iconSet="3Stars">
              <x14:cfvo type="percent">
                <xm:f>0</xm:f>
              </x14:cfvo>
              <x14:cfvo type="num">
                <xm:f>7</xm:f>
              </x14:cfvo>
              <x14:cfvo type="num">
                <xm:f>12</xm:f>
              </x14:cfvo>
            </x14:iconSet>
          </x14:cfRule>
          <xm:sqref>L6</xm:sqref>
        </x14:conditionalFormatting>
        <x14:conditionalFormatting xmlns:xm="http://schemas.microsoft.com/office/excel/2006/main">
          <x14:cfRule type="iconSet" priority="48" id="{64F3FF08-48FE-4F41-9B68-1663C166D206}">
            <x14:iconSet iconSet="3Stars">
              <x14:cfvo type="percent">
                <xm:f>0</xm:f>
              </x14:cfvo>
              <x14:cfvo type="num">
                <xm:f>40</xm:f>
              </x14:cfvo>
              <x14:cfvo type="num">
                <xm:f>60</xm:f>
              </x14:cfvo>
            </x14:iconSet>
          </x14:cfRule>
          <xm:sqref>I3</xm:sqref>
        </x14:conditionalFormatting>
        <x14:conditionalFormatting xmlns:xm="http://schemas.microsoft.com/office/excel/2006/main">
          <x14:cfRule type="iconSet" priority="41" id="{A1E39520-47F4-4C16-8B76-0230C3C60A6E}">
            <x14:iconSet iconSet="3Stars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B6</xm:sqref>
        </x14:conditionalFormatting>
        <x14:conditionalFormatting xmlns:xm="http://schemas.microsoft.com/office/excel/2006/main">
          <x14:cfRule type="iconSet" priority="3" id="{6EF47B27-0D82-4717-8786-10B3EE8B671D}">
            <x14:iconSet iconSet="3Stars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D6:D7</xm:sqref>
        </x14:conditionalFormatting>
        <x14:conditionalFormatting xmlns:xm="http://schemas.microsoft.com/office/excel/2006/main">
          <x14:cfRule type="iconSet" priority="2" id="{B05BA68A-3F7D-4FBB-9DCC-55A3F86EDCA0}">
            <x14:iconSet iconSet="3Stars">
              <x14:cfvo type="percent">
                <xm:f>0</xm:f>
              </x14:cfvo>
              <x14:cfvo type="num">
                <xm:f>2.5</xm:f>
              </x14:cfvo>
              <x14:cfvo type="num">
                <xm:f>4</xm:f>
              </x14:cfvo>
            </x14:iconSet>
          </x14:cfRule>
          <xm:sqref>B6:B7</xm:sqref>
        </x14:conditionalFormatting>
        <x14:conditionalFormatting xmlns:xm="http://schemas.microsoft.com/office/excel/2006/main">
          <x14:cfRule type="iconSet" priority="1" id="{09D4E006-5A51-4ACF-852E-49A060B7328D}">
            <x14:iconSet iconSet="3Stars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C6:C7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21</vt:i4>
      </vt:variant>
    </vt:vector>
  </HeadingPairs>
  <TitlesOfParts>
    <vt:vector size="28" baseType="lpstr">
      <vt:lpstr>Indice</vt:lpstr>
      <vt:lpstr>Sintesi</vt:lpstr>
      <vt:lpstr>Spese</vt:lpstr>
      <vt:lpstr>Risorse gestioni associate</vt:lpstr>
      <vt:lpstr>Le Funzioni</vt:lpstr>
      <vt:lpstr>Andamento </vt:lpstr>
      <vt:lpstr>Completezza</vt:lpstr>
      <vt:lpstr>Sintesi!_ftn1</vt:lpstr>
      <vt:lpstr>Spese!_ftn2</vt:lpstr>
      <vt:lpstr>'Le Funzioni'!_ftn3</vt:lpstr>
      <vt:lpstr>Sintesi!_ftnref1</vt:lpstr>
      <vt:lpstr>Spese!_ftnref2</vt:lpstr>
      <vt:lpstr>Spese!_ftnref3</vt:lpstr>
      <vt:lpstr>Spese!_ftnref4</vt:lpstr>
      <vt:lpstr>Spese!_ftnref5</vt:lpstr>
      <vt:lpstr>Spese!_ftnref6</vt:lpstr>
      <vt:lpstr>←</vt:lpstr>
      <vt:lpstr>'Andamento '!Area_stampa</vt:lpstr>
      <vt:lpstr>Completezza!Area_stampa</vt:lpstr>
      <vt:lpstr>Indice!Area_stampa</vt:lpstr>
      <vt:lpstr>'Le Funzioni'!Area_stampa</vt:lpstr>
      <vt:lpstr>'Risorse gestioni associate'!Area_stampa</vt:lpstr>
      <vt:lpstr>Sintesi!Area_stampa</vt:lpstr>
      <vt:lpstr>Spese!Area_stampa</vt:lpstr>
      <vt:lpstr>Dati_di_sintesi</vt:lpstr>
      <vt:lpstr>Le_funzioni_associate_in_cifre</vt:lpstr>
      <vt:lpstr>Le_Risorse_per_le_gestioni_associate</vt:lpstr>
      <vt:lpstr>Le_Spese_dell’Unione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Mancini Chiara</dc:creator>
  <cp:keywords/>
  <dc:description/>
  <cp:lastModifiedBy>RG</cp:lastModifiedBy>
  <cp:revision/>
  <cp:lastPrinted>2020-01-21T14:06:17Z</cp:lastPrinted>
  <dcterms:created xsi:type="dcterms:W3CDTF">2017-09-11T12:21:05Z</dcterms:created>
  <dcterms:modified xsi:type="dcterms:W3CDTF">2020-01-21T15:06:17Z</dcterms:modified>
  <cp:category/>
  <cp:contentStatus/>
</cp:coreProperties>
</file>